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MAFM\WEEK06\"/>
    </mc:Choice>
  </mc:AlternateContent>
  <xr:revisionPtr revIDLastSave="0" documentId="13_ncr:1_{D94792B2-93BD-43C6-818F-B6EF30225712}" xr6:coauthVersionLast="47" xr6:coauthVersionMax="47" xr10:uidLastSave="{00000000-0000-0000-0000-000000000000}"/>
  <bookViews>
    <workbookView xWindow="135" yWindow="60" windowWidth="20805" windowHeight="14685" xr2:uid="{00000000-000D-0000-FFFF-FFFF00000000}"/>
  </bookViews>
  <sheets>
    <sheet name="Numerical_(in)stabilit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B3" i="1"/>
  <c r="C3" i="1" s="1"/>
  <c r="B4" i="1"/>
  <c r="C4" i="1" s="1"/>
  <c r="B5" i="1"/>
  <c r="C5" i="1" s="1"/>
  <c r="B6" i="1"/>
  <c r="B7" i="1"/>
  <c r="B8" i="1"/>
  <c r="C8" i="1" s="1"/>
  <c r="B9" i="1"/>
  <c r="C9" i="1" s="1"/>
  <c r="B10" i="1"/>
  <c r="C10" i="1" s="1"/>
  <c r="B11" i="1"/>
  <c r="B12" i="1"/>
  <c r="C12" i="1" s="1"/>
  <c r="B13" i="1"/>
  <c r="C13" i="1" s="1"/>
  <c r="B14" i="1"/>
  <c r="C14" i="1" s="1"/>
  <c r="B15" i="1"/>
  <c r="B16" i="1"/>
  <c r="C16" i="1" s="1"/>
  <c r="B17" i="1"/>
  <c r="C17" i="1" s="1"/>
  <c r="B18" i="1"/>
  <c r="C18" i="1" s="1"/>
  <c r="B19" i="1"/>
  <c r="B20" i="1"/>
  <c r="C20" i="1" s="1"/>
  <c r="B21" i="1"/>
  <c r="C21" i="1" s="1"/>
  <c r="B22" i="1"/>
  <c r="C22" i="1" s="1"/>
  <c r="B23" i="1"/>
  <c r="B24" i="1"/>
  <c r="C24" i="1" s="1"/>
  <c r="B25" i="1"/>
  <c r="C25" i="1" s="1"/>
  <c r="B26" i="1"/>
  <c r="C26" i="1" s="1"/>
  <c r="B27" i="1"/>
  <c r="B28" i="1"/>
  <c r="C28" i="1" s="1"/>
  <c r="B29" i="1"/>
  <c r="C29" i="1" s="1"/>
  <c r="B30" i="1"/>
  <c r="C30" i="1" s="1"/>
  <c r="B31" i="1"/>
  <c r="B2" i="1"/>
  <c r="C2" i="1" s="1"/>
  <c r="F19" i="1" l="1"/>
  <c r="C19" i="1"/>
  <c r="J20" i="1" s="1"/>
  <c r="F7" i="1"/>
  <c r="C7" i="1"/>
  <c r="J8" i="1" s="1"/>
  <c r="F6" i="1"/>
  <c r="C6" i="1"/>
  <c r="J6" i="1" s="1"/>
  <c r="F23" i="1"/>
  <c r="C23" i="1"/>
  <c r="H24" i="1" s="1"/>
  <c r="F11" i="1"/>
  <c r="C11" i="1"/>
  <c r="J12" i="1" s="1"/>
  <c r="F31" i="1"/>
  <c r="C31" i="1"/>
  <c r="F27" i="1"/>
  <c r="C27" i="1"/>
  <c r="J28" i="1" s="1"/>
  <c r="F15" i="1"/>
  <c r="C15" i="1"/>
  <c r="J16" i="1" s="1"/>
  <c r="F3" i="1"/>
  <c r="J3" i="1"/>
  <c r="F30" i="1"/>
  <c r="F26" i="1"/>
  <c r="F22" i="1"/>
  <c r="F18" i="1"/>
  <c r="F14" i="1"/>
  <c r="F10" i="1"/>
  <c r="J29" i="1"/>
  <c r="J17" i="1"/>
  <c r="J5" i="1"/>
  <c r="J25" i="1"/>
  <c r="J13" i="1"/>
  <c r="J21" i="1"/>
  <c r="J9" i="1"/>
  <c r="H29" i="1"/>
  <c r="H21" i="1"/>
  <c r="H25" i="1"/>
  <c r="H17" i="1"/>
  <c r="H13" i="1"/>
  <c r="H9" i="1"/>
  <c r="H5" i="1"/>
  <c r="F29" i="1"/>
  <c r="F25" i="1"/>
  <c r="F21" i="1"/>
  <c r="F17" i="1"/>
  <c r="F13" i="1"/>
  <c r="F9" i="1"/>
  <c r="F5" i="1"/>
  <c r="J18" i="1"/>
  <c r="F28" i="1"/>
  <c r="F24" i="1"/>
  <c r="F20" i="1"/>
  <c r="F16" i="1"/>
  <c r="F12" i="1"/>
  <c r="F8" i="1"/>
  <c r="F4" i="1"/>
  <c r="H20" i="1" l="1"/>
  <c r="G6" i="1"/>
  <c r="H28" i="1"/>
  <c r="H16" i="1"/>
  <c r="H12" i="1"/>
  <c r="H3" i="1"/>
  <c r="H4" i="1"/>
  <c r="J4" i="1"/>
  <c r="J24" i="1"/>
  <c r="H8" i="1"/>
  <c r="G4" i="1"/>
  <c r="H23" i="1"/>
  <c r="J23" i="1"/>
  <c r="H11" i="1"/>
  <c r="J11" i="1"/>
  <c r="H27" i="1"/>
  <c r="J27" i="1"/>
  <c r="J22" i="1"/>
  <c r="H15" i="1"/>
  <c r="J15" i="1"/>
  <c r="H31" i="1"/>
  <c r="J31" i="1"/>
  <c r="J10" i="1"/>
  <c r="J26" i="1"/>
  <c r="H6" i="1"/>
  <c r="J7" i="1"/>
  <c r="H18" i="1"/>
  <c r="J19" i="1"/>
  <c r="J14" i="1"/>
  <c r="J30" i="1"/>
  <c r="H30" i="1"/>
  <c r="H19" i="1"/>
  <c r="H26" i="1"/>
  <c r="H10" i="1"/>
  <c r="H14" i="1"/>
  <c r="H7" i="1"/>
  <c r="H22" i="1"/>
  <c r="I6" i="1" l="1"/>
  <c r="I10" i="1"/>
  <c r="I12" i="1" s="1"/>
  <c r="I4" i="1"/>
  <c r="I8" i="1" s="1"/>
</calcChain>
</file>

<file path=xl/sharedStrings.xml><?xml version="1.0" encoding="utf-8"?>
<sst xmlns="http://schemas.openxmlformats.org/spreadsheetml/2006/main" count="17" uniqueCount="13">
  <si>
    <t>m=</t>
  </si>
  <si>
    <t>sigma=</t>
  </si>
  <si>
    <t>átlag:</t>
  </si>
  <si>
    <t>szórás:</t>
  </si>
  <si>
    <t>B</t>
  </si>
  <si>
    <t>C</t>
  </si>
  <si>
    <t>integrál:</t>
  </si>
  <si>
    <t>x</t>
  </si>
  <si>
    <t>y</t>
  </si>
  <si>
    <r>
      <t>y+</t>
    </r>
    <r>
      <rPr>
        <sz val="11"/>
        <color theme="1"/>
        <rFont val="Symbol"/>
        <family val="1"/>
        <charset val="2"/>
      </rPr>
      <t>s</t>
    </r>
  </si>
  <si>
    <t>d</t>
  </si>
  <si>
    <r>
      <t>d+</t>
    </r>
    <r>
      <rPr>
        <sz val="11"/>
        <color theme="1"/>
        <rFont val="Symbol"/>
        <family val="1"/>
        <charset val="2"/>
      </rPr>
      <t>s</t>
    </r>
  </si>
  <si>
    <t>eltérés: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</si>
</sst>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165" fontId="0" fillId="0" borderId="0" xfId="0" applyNumberFormat="1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2" fillId="2" borderId="0" xfId="0" applyFont="1" applyFill="1"/>
    <xf numFmtId="0" fontId="0" fillId="2" borderId="0" xfId="0" applyFill="1"/>
    <xf numFmtId="164" fontId="3" fillId="2" borderId="0" xfId="0" applyNumberFormat="1" applyFont="1" applyFill="1"/>
    <xf numFmtId="164" fontId="2" fillId="2" borderId="0" xfId="0" applyNumberFormat="1" applyFont="1" applyFill="1"/>
    <xf numFmtId="10" fontId="6" fillId="2" borderId="0" xfId="0" applyNumberFormat="1" applyFont="1" applyFill="1"/>
    <xf numFmtId="10" fontId="5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27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trendline>
            <c:spPr>
              <a:ln w="127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8359517856476531E-2"/>
                  <c:y val="0.401870531485164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'Numerical_(in)stability'!$A$2:$A$31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'Numerical_(in)stability'!$B$2:$B$31</c:f>
              <c:numCache>
                <c:formatCode>General</c:formatCode>
                <c:ptCount val="30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17</c:v>
                </c:pt>
                <c:pt idx="7">
                  <c:v>19</c:v>
                </c:pt>
                <c:pt idx="8">
                  <c:v>21</c:v>
                </c:pt>
                <c:pt idx="9">
                  <c:v>23</c:v>
                </c:pt>
                <c:pt idx="10">
                  <c:v>25</c:v>
                </c:pt>
                <c:pt idx="11">
                  <c:v>27</c:v>
                </c:pt>
                <c:pt idx="12">
                  <c:v>29</c:v>
                </c:pt>
                <c:pt idx="13">
                  <c:v>31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39</c:v>
                </c:pt>
                <c:pt idx="18">
                  <c:v>41</c:v>
                </c:pt>
                <c:pt idx="19">
                  <c:v>43</c:v>
                </c:pt>
                <c:pt idx="20">
                  <c:v>45</c:v>
                </c:pt>
                <c:pt idx="21">
                  <c:v>47</c:v>
                </c:pt>
                <c:pt idx="22">
                  <c:v>49</c:v>
                </c:pt>
                <c:pt idx="23">
                  <c:v>51</c:v>
                </c:pt>
                <c:pt idx="24">
                  <c:v>53</c:v>
                </c:pt>
                <c:pt idx="25">
                  <c:v>55</c:v>
                </c:pt>
                <c:pt idx="26">
                  <c:v>57</c:v>
                </c:pt>
                <c:pt idx="27">
                  <c:v>59</c:v>
                </c:pt>
                <c:pt idx="28">
                  <c:v>61</c:v>
                </c:pt>
                <c:pt idx="29">
                  <c:v>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79-46C4-A2A4-284F8A6CF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2553808"/>
        <c:axId val="-792564144"/>
      </c:scatterChart>
      <c:scatterChart>
        <c:scatterStyle val="lineMarker"/>
        <c:varyColors val="0"/>
        <c:ser>
          <c:idx val="1"/>
          <c:order val="1"/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9525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7538953365426481"/>
                  <c:y val="3.4587111589460245E-3"/>
                </c:manualLayout>
              </c:layout>
              <c:numFmt formatCode="0.00E+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'Numerical_(in)stability'!$A$2:$A$31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'Numerical_(in)stability'!$C$2:$C$31</c:f>
              <c:numCache>
                <c:formatCode>0.000</c:formatCode>
                <c:ptCount val="30"/>
                <c:pt idx="0">
                  <c:v>6.9197079090578875</c:v>
                </c:pt>
                <c:pt idx="1">
                  <c:v>6.7865465326082548</c:v>
                </c:pt>
                <c:pt idx="2">
                  <c:v>8.9065340285244847</c:v>
                </c:pt>
                <c:pt idx="3">
                  <c:v>10.663886724524948</c:v>
                </c:pt>
                <c:pt idx="4">
                  <c:v>11.287856860569248</c:v>
                </c:pt>
                <c:pt idx="5">
                  <c:v>11.893762087564014</c:v>
                </c:pt>
                <c:pt idx="6">
                  <c:v>14.760861176134995</c:v>
                </c:pt>
                <c:pt idx="7">
                  <c:v>19.885057455846422</c:v>
                </c:pt>
                <c:pt idx="8">
                  <c:v>22.759742475788808</c:v>
                </c:pt>
                <c:pt idx="9">
                  <c:v>22.588427244927541</c:v>
                </c:pt>
                <c:pt idx="10">
                  <c:v>24.256499299136912</c:v>
                </c:pt>
                <c:pt idx="11">
                  <c:v>26.092314801752806</c:v>
                </c:pt>
                <c:pt idx="12">
                  <c:v>30.543411919494194</c:v>
                </c:pt>
                <c:pt idx="13">
                  <c:v>30.552115067976427</c:v>
                </c:pt>
                <c:pt idx="14">
                  <c:v>34.801678808960801</c:v>
                </c:pt>
                <c:pt idx="15">
                  <c:v>36.050789694295339</c:v>
                </c:pt>
                <c:pt idx="16">
                  <c:v>34.675176328375564</c:v>
                </c:pt>
                <c:pt idx="17">
                  <c:v>38.017900439788768</c:v>
                </c:pt>
                <c:pt idx="18">
                  <c:v>39.98027539379359</c:v>
                </c:pt>
                <c:pt idx="19">
                  <c:v>45.180973488096143</c:v>
                </c:pt>
                <c:pt idx="20">
                  <c:v>44.654822480749537</c:v>
                </c:pt>
                <c:pt idx="21">
                  <c:v>47.845343389164675</c:v>
                </c:pt>
                <c:pt idx="22">
                  <c:v>46.440523294925832</c:v>
                </c:pt>
                <c:pt idx="23">
                  <c:v>49.622380194000989</c:v>
                </c:pt>
                <c:pt idx="24">
                  <c:v>53.976271609606258</c:v>
                </c:pt>
                <c:pt idx="25">
                  <c:v>60.159738736713678</c:v>
                </c:pt>
                <c:pt idx="26">
                  <c:v>55.632189306240527</c:v>
                </c:pt>
                <c:pt idx="27">
                  <c:v>57.219240197161199</c:v>
                </c:pt>
                <c:pt idx="28">
                  <c:v>57.512833837651641</c:v>
                </c:pt>
                <c:pt idx="29">
                  <c:v>61.459130158057107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79-46C4-A2A4-284F8A6CF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92560336"/>
        <c:axId val="-792561424"/>
      </c:scatterChart>
      <c:valAx>
        <c:axId val="-792553808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2564144"/>
        <c:crosses val="autoZero"/>
        <c:crossBetween val="midCat"/>
      </c:valAx>
      <c:valAx>
        <c:axId val="-79256414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2553808"/>
        <c:crosses val="autoZero"/>
        <c:crossBetween val="midCat"/>
      </c:valAx>
      <c:valAx>
        <c:axId val="-792561424"/>
        <c:scaling>
          <c:orientation val="minMax"/>
          <c:max val="70"/>
          <c:min val="-3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92560336"/>
        <c:crosses val="max"/>
        <c:crossBetween val="midCat"/>
      </c:valAx>
      <c:valAx>
        <c:axId val="-79256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792561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0</xdr:row>
      <xdr:rowOff>80963</xdr:rowOff>
    </xdr:from>
    <xdr:to>
      <xdr:col>16</xdr:col>
      <xdr:colOff>419100</xdr:colOff>
      <xdr:row>14</xdr:row>
      <xdr:rowOff>76201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Normal="100" workbookViewId="0">
      <selection activeCell="C2" sqref="C2"/>
    </sheetView>
  </sheetViews>
  <sheetFormatPr defaultRowHeight="15" x14ac:dyDescent="0.25"/>
  <cols>
    <col min="1" max="2" width="3" bestFit="1" customWidth="1"/>
    <col min="3" max="3" width="6.5703125" style="2" bestFit="1" customWidth="1"/>
    <col min="4" max="4" width="7.140625" bestFit="1" customWidth="1"/>
    <col min="5" max="5" width="3.7109375" customWidth="1"/>
    <col min="6" max="6" width="4.5703125" customWidth="1"/>
    <col min="7" max="7" width="8.42578125" bestFit="1" customWidth="1"/>
    <col min="8" max="8" width="6.28515625" bestFit="1" customWidth="1"/>
    <col min="9" max="9" width="8.42578125" bestFit="1" customWidth="1"/>
    <col min="10" max="10" width="6.5703125" bestFit="1" customWidth="1"/>
  </cols>
  <sheetData>
    <row r="1" spans="1:10" x14ac:dyDescent="0.25">
      <c r="A1" t="s">
        <v>7</v>
      </c>
      <c r="B1" t="s">
        <v>8</v>
      </c>
      <c r="C1" s="2" t="s">
        <v>9</v>
      </c>
      <c r="F1" t="s">
        <v>10</v>
      </c>
      <c r="H1" t="s">
        <v>11</v>
      </c>
    </row>
    <row r="2" spans="1:10" x14ac:dyDescent="0.25">
      <c r="A2">
        <v>1</v>
      </c>
      <c r="B2">
        <f>2*A2+3</f>
        <v>5</v>
      </c>
      <c r="C2" s="2">
        <f ca="1">B2+$E$2+$E$3*SQRT(-2*LN(RAND()))*COS(2*PI()*RAND())</f>
        <v>6.9197079090578875</v>
      </c>
      <c r="D2" s="1" t="s">
        <v>0</v>
      </c>
      <c r="E2">
        <v>0</v>
      </c>
      <c r="G2" t="s">
        <v>4</v>
      </c>
      <c r="I2" t="s">
        <v>5</v>
      </c>
    </row>
    <row r="3" spans="1:10" x14ac:dyDescent="0.25">
      <c r="A3">
        <v>2</v>
      </c>
      <c r="B3">
        <f t="shared" ref="B3:B31" si="0">2*A3+3</f>
        <v>7</v>
      </c>
      <c r="C3" s="2">
        <f t="shared" ref="C3:C31" ca="1" si="1">B3+$E$2+$E$3*SQRT(-2*LN(RAND()))*COS(2*PI()*RAND())</f>
        <v>6.7865465326082548</v>
      </c>
      <c r="D3" s="1" t="s">
        <v>1</v>
      </c>
      <c r="E3">
        <v>2</v>
      </c>
      <c r="F3">
        <f>(B3-B2)/(A3-A2)</f>
        <v>2</v>
      </c>
      <c r="G3" s="5" t="s">
        <v>2</v>
      </c>
      <c r="H3" s="2">
        <f ca="1">(C3-C2)/(A3-A2)</f>
        <v>-0.13316137644963266</v>
      </c>
      <c r="I3" s="5" t="s">
        <v>2</v>
      </c>
      <c r="J3" s="2">
        <f ca="1">(C2+C3)*(A3-A2)/2</f>
        <v>6.8531272208330716</v>
      </c>
    </row>
    <row r="4" spans="1:10" x14ac:dyDescent="0.25">
      <c r="A4">
        <v>3</v>
      </c>
      <c r="B4">
        <f t="shared" si="0"/>
        <v>9</v>
      </c>
      <c r="C4" s="2">
        <f t="shared" ca="1" si="1"/>
        <v>8.9065340285244847</v>
      </c>
      <c r="F4">
        <f t="shared" ref="F4:F31" si="2">(B4-B3)/(A4-A3)</f>
        <v>2</v>
      </c>
      <c r="G4" s="6">
        <f>AVERAGE(F3:F31)</f>
        <v>2</v>
      </c>
      <c r="H4" s="2">
        <f t="shared" ref="H4:H31" ca="1" si="3">(C4-C3)/(A4-A3)</f>
        <v>2.1199874959162299</v>
      </c>
      <c r="I4" s="9">
        <f ca="1">AVERAGE(H3:H31)</f>
        <v>1.8806697327241109</v>
      </c>
      <c r="J4" s="2">
        <f t="shared" ref="J4:J31" ca="1" si="4">(C3+C4)*(A4-A3)/2</f>
        <v>7.8465402805663693</v>
      </c>
    </row>
    <row r="5" spans="1:10" x14ac:dyDescent="0.25">
      <c r="A5">
        <v>4</v>
      </c>
      <c r="B5">
        <f t="shared" si="0"/>
        <v>11</v>
      </c>
      <c r="C5" s="2">
        <f t="shared" ca="1" si="1"/>
        <v>10.663886724524948</v>
      </c>
      <c r="F5">
        <f t="shared" si="2"/>
        <v>2</v>
      </c>
      <c r="G5" s="7" t="s">
        <v>3</v>
      </c>
      <c r="H5" s="2">
        <f t="shared" ca="1" si="3"/>
        <v>1.7573526960004635</v>
      </c>
      <c r="I5" s="7" t="s">
        <v>3</v>
      </c>
      <c r="J5" s="2">
        <f t="shared" ca="1" si="4"/>
        <v>9.7852103765247165</v>
      </c>
    </row>
    <row r="6" spans="1:10" x14ac:dyDescent="0.25">
      <c r="A6">
        <v>5</v>
      </c>
      <c r="B6">
        <f t="shared" si="0"/>
        <v>13</v>
      </c>
      <c r="C6" s="2">
        <f t="shared" ca="1" si="1"/>
        <v>11.287856860569248</v>
      </c>
      <c r="F6">
        <f t="shared" si="2"/>
        <v>2</v>
      </c>
      <c r="G6" s="6">
        <f>_xlfn.STDEV.S(F3:F31)</f>
        <v>0</v>
      </c>
      <c r="H6" s="2">
        <f t="shared" ca="1" si="3"/>
        <v>0.6239701360442993</v>
      </c>
      <c r="I6" s="9">
        <f ca="1">_xlfn.STDEV.S(H3:H31)</f>
        <v>2.3643777116894218</v>
      </c>
      <c r="J6" s="2">
        <f t="shared" ca="1" si="4"/>
        <v>10.975871792547098</v>
      </c>
    </row>
    <row r="7" spans="1:10" x14ac:dyDescent="0.25">
      <c r="A7">
        <v>6</v>
      </c>
      <c r="B7">
        <f t="shared" si="0"/>
        <v>15</v>
      </c>
      <c r="C7" s="2">
        <f t="shared" ca="1" si="1"/>
        <v>11.893762087564014</v>
      </c>
      <c r="F7">
        <f t="shared" si="2"/>
        <v>2</v>
      </c>
      <c r="G7" s="3"/>
      <c r="H7" s="2">
        <f t="shared" ca="1" si="3"/>
        <v>0.60590522699476601</v>
      </c>
      <c r="I7" s="7" t="s">
        <v>12</v>
      </c>
      <c r="J7" s="2">
        <f t="shared" ca="1" si="4"/>
        <v>11.590809474066631</v>
      </c>
    </row>
    <row r="8" spans="1:10" x14ac:dyDescent="0.25">
      <c r="A8">
        <v>7</v>
      </c>
      <c r="B8">
        <f t="shared" si="0"/>
        <v>17</v>
      </c>
      <c r="C8" s="2">
        <f t="shared" ca="1" si="1"/>
        <v>14.760861176134995</v>
      </c>
      <c r="F8">
        <f t="shared" si="2"/>
        <v>2</v>
      </c>
      <c r="G8" s="3"/>
      <c r="H8" s="2">
        <f t="shared" ca="1" si="3"/>
        <v>2.8670990885709813</v>
      </c>
      <c r="I8" s="10">
        <f ca="1">ABS((I4-G4)/G4)</f>
        <v>5.9665133637944567E-2</v>
      </c>
      <c r="J8" s="2">
        <f t="shared" ca="1" si="4"/>
        <v>13.327311631849504</v>
      </c>
    </row>
    <row r="9" spans="1:10" x14ac:dyDescent="0.25">
      <c r="A9">
        <v>8</v>
      </c>
      <c r="B9">
        <f t="shared" si="0"/>
        <v>19</v>
      </c>
      <c r="C9" s="2">
        <f t="shared" ca="1" si="1"/>
        <v>19.885057455846422</v>
      </c>
      <c r="F9">
        <f t="shared" si="2"/>
        <v>2</v>
      </c>
      <c r="G9" s="5" t="s">
        <v>6</v>
      </c>
      <c r="H9" s="2">
        <f t="shared" ca="1" si="3"/>
        <v>5.1241962797114269</v>
      </c>
      <c r="I9" s="5" t="s">
        <v>6</v>
      </c>
      <c r="J9" s="2">
        <f t="shared" ca="1" si="4"/>
        <v>17.322959315990708</v>
      </c>
    </row>
    <row r="10" spans="1:10" x14ac:dyDescent="0.25">
      <c r="A10">
        <v>9</v>
      </c>
      <c r="B10">
        <f t="shared" si="0"/>
        <v>21</v>
      </c>
      <c r="C10" s="2">
        <f t="shared" ca="1" si="1"/>
        <v>22.759742475788808</v>
      </c>
      <c r="F10">
        <f t="shared" si="2"/>
        <v>2</v>
      </c>
      <c r="G10" s="8">
        <f>(30^2+3*30-1^2-3*1)/30</f>
        <v>32.866666666666667</v>
      </c>
      <c r="H10" s="2">
        <f t="shared" ca="1" si="3"/>
        <v>2.8746850199423868</v>
      </c>
      <c r="I10" s="8">
        <f ca="1">(SUM(J3:J31))/30</f>
        <v>32.564552396931042</v>
      </c>
      <c r="J10" s="2">
        <f t="shared" ca="1" si="4"/>
        <v>21.322399965817617</v>
      </c>
    </row>
    <row r="11" spans="1:10" x14ac:dyDescent="0.25">
      <c r="A11">
        <v>10</v>
      </c>
      <c r="B11">
        <f t="shared" si="0"/>
        <v>23</v>
      </c>
      <c r="C11" s="2">
        <f t="shared" ca="1" si="1"/>
        <v>22.588427244927541</v>
      </c>
      <c r="F11">
        <f t="shared" si="2"/>
        <v>2</v>
      </c>
      <c r="H11" s="2">
        <f t="shared" ca="1" si="3"/>
        <v>-0.17131523086126776</v>
      </c>
      <c r="I11" s="7" t="s">
        <v>12</v>
      </c>
      <c r="J11" s="2">
        <f t="shared" ca="1" si="4"/>
        <v>22.674084860358175</v>
      </c>
    </row>
    <row r="12" spans="1:10" x14ac:dyDescent="0.25">
      <c r="A12">
        <v>11</v>
      </c>
      <c r="B12">
        <f t="shared" si="0"/>
        <v>25</v>
      </c>
      <c r="C12" s="2">
        <f t="shared" ca="1" si="1"/>
        <v>24.256499299136912</v>
      </c>
      <c r="F12">
        <f t="shared" si="2"/>
        <v>2</v>
      </c>
      <c r="G12" s="4"/>
      <c r="H12" s="2">
        <f t="shared" ca="1" si="3"/>
        <v>1.6680720542093717</v>
      </c>
      <c r="I12" s="11">
        <f ca="1">ABS((I10-G10)/G10)</f>
        <v>9.1921177404348485E-3</v>
      </c>
      <c r="J12" s="2">
        <f t="shared" ca="1" si="4"/>
        <v>23.422463272032225</v>
      </c>
    </row>
    <row r="13" spans="1:10" x14ac:dyDescent="0.25">
      <c r="A13">
        <v>12</v>
      </c>
      <c r="B13">
        <f t="shared" si="0"/>
        <v>27</v>
      </c>
      <c r="C13" s="2">
        <f t="shared" ca="1" si="1"/>
        <v>26.092314801752806</v>
      </c>
      <c r="F13">
        <f t="shared" si="2"/>
        <v>2</v>
      </c>
      <c r="H13" s="2">
        <f t="shared" ca="1" si="3"/>
        <v>1.835815502615894</v>
      </c>
      <c r="J13" s="2">
        <f t="shared" ca="1" si="4"/>
        <v>25.174407050444859</v>
      </c>
    </row>
    <row r="14" spans="1:10" x14ac:dyDescent="0.25">
      <c r="A14">
        <v>13</v>
      </c>
      <c r="B14">
        <f t="shared" si="0"/>
        <v>29</v>
      </c>
      <c r="C14" s="2">
        <f t="shared" ca="1" si="1"/>
        <v>30.543411919494194</v>
      </c>
      <c r="F14">
        <f t="shared" si="2"/>
        <v>2</v>
      </c>
      <c r="H14" s="2">
        <f t="shared" ca="1" si="3"/>
        <v>4.4510971177413872</v>
      </c>
      <c r="J14" s="2">
        <f t="shared" ca="1" si="4"/>
        <v>28.317863360623498</v>
      </c>
    </row>
    <row r="15" spans="1:10" x14ac:dyDescent="0.25">
      <c r="A15">
        <v>14</v>
      </c>
      <c r="B15">
        <f t="shared" si="0"/>
        <v>31</v>
      </c>
      <c r="C15" s="2">
        <f t="shared" ca="1" si="1"/>
        <v>30.552115067976427</v>
      </c>
      <c r="F15">
        <f t="shared" si="2"/>
        <v>2</v>
      </c>
      <c r="H15" s="2">
        <f t="shared" ca="1" si="3"/>
        <v>8.7031484822333027E-3</v>
      </c>
      <c r="J15" s="2">
        <f t="shared" ca="1" si="4"/>
        <v>30.54776349373531</v>
      </c>
    </row>
    <row r="16" spans="1:10" x14ac:dyDescent="0.25">
      <c r="A16">
        <v>15</v>
      </c>
      <c r="B16">
        <f t="shared" si="0"/>
        <v>33</v>
      </c>
      <c r="C16" s="2">
        <f t="shared" ca="1" si="1"/>
        <v>34.801678808960801</v>
      </c>
      <c r="F16">
        <f t="shared" si="2"/>
        <v>2</v>
      </c>
      <c r="H16" s="2">
        <f t="shared" ca="1" si="3"/>
        <v>4.2495637409843745</v>
      </c>
      <c r="J16" s="2">
        <f t="shared" ca="1" si="4"/>
        <v>32.676896938468616</v>
      </c>
    </row>
    <row r="17" spans="1:10" x14ac:dyDescent="0.25">
      <c r="A17">
        <v>16</v>
      </c>
      <c r="B17">
        <f t="shared" si="0"/>
        <v>35</v>
      </c>
      <c r="C17" s="2">
        <f t="shared" ca="1" si="1"/>
        <v>36.050789694295339</v>
      </c>
      <c r="F17">
        <f t="shared" si="2"/>
        <v>2</v>
      </c>
      <c r="H17" s="2">
        <f t="shared" ca="1" si="3"/>
        <v>1.2491108853345381</v>
      </c>
      <c r="J17" s="2">
        <f t="shared" ca="1" si="4"/>
        <v>35.426234251628074</v>
      </c>
    </row>
    <row r="18" spans="1:10" x14ac:dyDescent="0.25">
      <c r="A18">
        <v>17</v>
      </c>
      <c r="B18">
        <f t="shared" si="0"/>
        <v>37</v>
      </c>
      <c r="C18" s="2">
        <f t="shared" ca="1" si="1"/>
        <v>34.675176328375564</v>
      </c>
      <c r="F18">
        <f t="shared" si="2"/>
        <v>2</v>
      </c>
      <c r="H18" s="2">
        <f t="shared" ca="1" si="3"/>
        <v>-1.3756133659197758</v>
      </c>
      <c r="J18" s="2">
        <f t="shared" ca="1" si="4"/>
        <v>35.362983011335452</v>
      </c>
    </row>
    <row r="19" spans="1:10" x14ac:dyDescent="0.25">
      <c r="A19">
        <v>18</v>
      </c>
      <c r="B19">
        <f t="shared" si="0"/>
        <v>39</v>
      </c>
      <c r="C19" s="2">
        <f t="shared" ca="1" si="1"/>
        <v>38.017900439788768</v>
      </c>
      <c r="F19">
        <f t="shared" si="2"/>
        <v>2</v>
      </c>
      <c r="H19" s="2">
        <f t="shared" ca="1" si="3"/>
        <v>3.3427241114132045</v>
      </c>
      <c r="J19" s="2">
        <f t="shared" ca="1" si="4"/>
        <v>36.346538384082166</v>
      </c>
    </row>
    <row r="20" spans="1:10" x14ac:dyDescent="0.25">
      <c r="A20">
        <v>19</v>
      </c>
      <c r="B20">
        <f t="shared" si="0"/>
        <v>41</v>
      </c>
      <c r="C20" s="2">
        <f t="shared" ca="1" si="1"/>
        <v>39.98027539379359</v>
      </c>
      <c r="F20">
        <f t="shared" si="2"/>
        <v>2</v>
      </c>
      <c r="H20" s="2">
        <f t="shared" ca="1" si="3"/>
        <v>1.9623749540048223</v>
      </c>
      <c r="J20" s="2">
        <f t="shared" ca="1" si="4"/>
        <v>38.999087916791183</v>
      </c>
    </row>
    <row r="21" spans="1:10" x14ac:dyDescent="0.25">
      <c r="A21">
        <v>20</v>
      </c>
      <c r="B21">
        <f t="shared" si="0"/>
        <v>43</v>
      </c>
      <c r="C21" s="2">
        <f t="shared" ca="1" si="1"/>
        <v>45.180973488096143</v>
      </c>
      <c r="F21">
        <f t="shared" si="2"/>
        <v>2</v>
      </c>
      <c r="H21" s="2">
        <f t="shared" ca="1" si="3"/>
        <v>5.2006980943025525</v>
      </c>
      <c r="J21" s="2">
        <f t="shared" ca="1" si="4"/>
        <v>42.580624440944867</v>
      </c>
    </row>
    <row r="22" spans="1:10" x14ac:dyDescent="0.25">
      <c r="A22">
        <v>21</v>
      </c>
      <c r="B22">
        <f t="shared" si="0"/>
        <v>45</v>
      </c>
      <c r="C22" s="2">
        <f t="shared" ca="1" si="1"/>
        <v>44.654822480749537</v>
      </c>
      <c r="F22">
        <f t="shared" si="2"/>
        <v>2</v>
      </c>
      <c r="H22" s="2">
        <f t="shared" ca="1" si="3"/>
        <v>-0.52615100734660558</v>
      </c>
      <c r="J22" s="2">
        <f t="shared" ca="1" si="4"/>
        <v>44.917897984422837</v>
      </c>
    </row>
    <row r="23" spans="1:10" x14ac:dyDescent="0.25">
      <c r="A23">
        <v>22</v>
      </c>
      <c r="B23">
        <f t="shared" si="0"/>
        <v>47</v>
      </c>
      <c r="C23" s="2">
        <f t="shared" ca="1" si="1"/>
        <v>47.845343389164675</v>
      </c>
      <c r="F23">
        <f t="shared" si="2"/>
        <v>2</v>
      </c>
      <c r="H23" s="2">
        <f t="shared" ca="1" si="3"/>
        <v>3.190520908415138</v>
      </c>
      <c r="J23" s="2">
        <f t="shared" ca="1" si="4"/>
        <v>46.250082934957106</v>
      </c>
    </row>
    <row r="24" spans="1:10" x14ac:dyDescent="0.25">
      <c r="A24">
        <v>23</v>
      </c>
      <c r="B24">
        <f t="shared" si="0"/>
        <v>49</v>
      </c>
      <c r="C24" s="2">
        <f t="shared" ca="1" si="1"/>
        <v>46.440523294925832</v>
      </c>
      <c r="F24">
        <f t="shared" si="2"/>
        <v>2</v>
      </c>
      <c r="H24" s="2">
        <f t="shared" ca="1" si="3"/>
        <v>-1.4048200942388434</v>
      </c>
      <c r="J24" s="2">
        <f t="shared" ca="1" si="4"/>
        <v>47.142933342045254</v>
      </c>
    </row>
    <row r="25" spans="1:10" x14ac:dyDescent="0.25">
      <c r="A25">
        <v>24</v>
      </c>
      <c r="B25">
        <f t="shared" si="0"/>
        <v>51</v>
      </c>
      <c r="C25" s="2">
        <f t="shared" ca="1" si="1"/>
        <v>49.622380194000989</v>
      </c>
      <c r="F25">
        <f t="shared" si="2"/>
        <v>2</v>
      </c>
      <c r="H25" s="2">
        <f t="shared" ca="1" si="3"/>
        <v>3.1818568990751572</v>
      </c>
      <c r="J25" s="2">
        <f t="shared" ca="1" si="4"/>
        <v>48.031451744463411</v>
      </c>
    </row>
    <row r="26" spans="1:10" x14ac:dyDescent="0.25">
      <c r="A26">
        <v>25</v>
      </c>
      <c r="B26">
        <f t="shared" si="0"/>
        <v>53</v>
      </c>
      <c r="C26" s="2">
        <f t="shared" ca="1" si="1"/>
        <v>53.976271609606258</v>
      </c>
      <c r="F26">
        <f t="shared" si="2"/>
        <v>2</v>
      </c>
      <c r="H26" s="2">
        <f t="shared" ca="1" si="3"/>
        <v>4.3538914156052684</v>
      </c>
      <c r="J26" s="2">
        <f t="shared" ca="1" si="4"/>
        <v>51.799325901803627</v>
      </c>
    </row>
    <row r="27" spans="1:10" x14ac:dyDescent="0.25">
      <c r="A27">
        <v>26</v>
      </c>
      <c r="B27">
        <f t="shared" si="0"/>
        <v>55</v>
      </c>
      <c r="C27" s="2">
        <f t="shared" ca="1" si="1"/>
        <v>60.159738736713678</v>
      </c>
      <c r="F27">
        <f t="shared" si="2"/>
        <v>2</v>
      </c>
      <c r="H27" s="2">
        <f t="shared" ca="1" si="3"/>
        <v>6.18346712710742</v>
      </c>
      <c r="J27" s="2">
        <f t="shared" ca="1" si="4"/>
        <v>57.068005173159968</v>
      </c>
    </row>
    <row r="28" spans="1:10" x14ac:dyDescent="0.25">
      <c r="A28">
        <v>27</v>
      </c>
      <c r="B28">
        <f t="shared" si="0"/>
        <v>57</v>
      </c>
      <c r="C28" s="2">
        <f t="shared" ca="1" si="1"/>
        <v>55.632189306240527</v>
      </c>
      <c r="F28">
        <f t="shared" si="2"/>
        <v>2</v>
      </c>
      <c r="H28" s="2">
        <f t="shared" ca="1" si="3"/>
        <v>-4.5275494304731509</v>
      </c>
      <c r="J28" s="2">
        <f t="shared" ca="1" si="4"/>
        <v>57.895964021477099</v>
      </c>
    </row>
    <row r="29" spans="1:10" x14ac:dyDescent="0.25">
      <c r="A29">
        <v>28</v>
      </c>
      <c r="B29">
        <f t="shared" si="0"/>
        <v>59</v>
      </c>
      <c r="C29" s="2">
        <f t="shared" ca="1" si="1"/>
        <v>57.219240197161199</v>
      </c>
      <c r="F29">
        <f t="shared" si="2"/>
        <v>2</v>
      </c>
      <c r="H29" s="2">
        <f t="shared" ca="1" si="3"/>
        <v>1.587050890920672</v>
      </c>
      <c r="J29" s="2">
        <f t="shared" ca="1" si="4"/>
        <v>56.425714751700866</v>
      </c>
    </row>
    <row r="30" spans="1:10" x14ac:dyDescent="0.25">
      <c r="A30">
        <v>29</v>
      </c>
      <c r="B30">
        <f t="shared" si="0"/>
        <v>61</v>
      </c>
      <c r="C30" s="2">
        <f t="shared" ca="1" si="1"/>
        <v>57.512833837651641</v>
      </c>
      <c r="F30">
        <f t="shared" si="2"/>
        <v>2</v>
      </c>
      <c r="H30" s="2">
        <f t="shared" ca="1" si="3"/>
        <v>0.29359364049044245</v>
      </c>
      <c r="J30" s="2">
        <f t="shared" ca="1" si="4"/>
        <v>57.36603701740642</v>
      </c>
    </row>
    <row r="31" spans="1:10" x14ac:dyDescent="0.25">
      <c r="A31">
        <v>30</v>
      </c>
      <c r="B31">
        <f t="shared" si="0"/>
        <v>63</v>
      </c>
      <c r="C31" s="2">
        <f t="shared" ca="1" si="1"/>
        <v>61.459130158057107</v>
      </c>
      <c r="F31">
        <f t="shared" si="2"/>
        <v>2</v>
      </c>
      <c r="H31" s="2">
        <f t="shared" ca="1" si="3"/>
        <v>3.946296320405466</v>
      </c>
      <c r="J31" s="2">
        <f t="shared" ca="1" si="4"/>
        <v>59.485981997854374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Numerical_(in)stability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</dc:creator>
  <cp:lastModifiedBy>PG</cp:lastModifiedBy>
  <dcterms:created xsi:type="dcterms:W3CDTF">2017-03-07T09:57:52Z</dcterms:created>
  <dcterms:modified xsi:type="dcterms:W3CDTF">2023-03-14T13:41:23Z</dcterms:modified>
</cp:coreProperties>
</file>