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Excel\"/>
    </mc:Choice>
  </mc:AlternateContent>
  <xr:revisionPtr revIDLastSave="0" documentId="8_{67C80DE1-0746-4A6E-9503-2BC87BBCBA82}" xr6:coauthVersionLast="45" xr6:coauthVersionMax="45" xr10:uidLastSave="{00000000-0000-0000-0000-000000000000}"/>
  <bookViews>
    <workbookView xWindow="-120" yWindow="-120" windowWidth="29040" windowHeight="15840"/>
  </bookViews>
  <sheets>
    <sheet name="Feladat" sheetId="10" r:id="rId1"/>
    <sheet name="++Adatok" sheetId="5" r:id="rId2"/>
    <sheet name="++Hány_fő (15')" sheetId="8" r:id="rId3"/>
    <sheet name="++Gyakoriság (15')" sheetId="6" r:id="rId4"/>
    <sheet name="Gyakoriság (15')" sheetId="9" r:id="rId5"/>
  </sheets>
  <definedNames>
    <definedName name="_xlnm._FilterDatabase" localSheetId="1" hidden="1">'++Adatok'!$A$1:$E$97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9" l="1" a="1"/>
  <c r="I4" i="9" s="1"/>
  <c r="C29" i="8"/>
  <c r="C28" i="8"/>
  <c r="C27" i="8"/>
  <c r="C26" i="8"/>
  <c r="C25" i="8"/>
  <c r="C24" i="8"/>
  <c r="C23" i="8"/>
  <c r="C22" i="8"/>
  <c r="C17" i="8"/>
  <c r="C7" i="8"/>
  <c r="C16" i="8"/>
  <c r="C15" i="8"/>
  <c r="C14" i="8"/>
  <c r="C13" i="8"/>
  <c r="C6" i="8"/>
  <c r="C5" i="8"/>
  <c r="D5" i="6" a="1"/>
  <c r="D7" i="6" s="1"/>
  <c r="I7" i="9" l="1"/>
  <c r="D11" i="6"/>
  <c r="D9" i="6"/>
  <c r="D5" i="6"/>
  <c r="D10" i="6"/>
  <c r="D6" i="6"/>
  <c r="D8" i="6"/>
  <c r="K4" i="9"/>
  <c r="I6" i="9"/>
  <c r="I5" i="9"/>
  <c r="I8" i="9"/>
  <c r="E6" i="6" l="1"/>
  <c r="D12" i="6"/>
  <c r="J6" i="9"/>
  <c r="J7" i="9"/>
  <c r="J8" i="9"/>
  <c r="J4" i="9"/>
  <c r="K5" i="9"/>
  <c r="L5" i="9" s="1"/>
  <c r="J5" i="9"/>
  <c r="L4" i="9"/>
  <c r="E7" i="6" l="1"/>
  <c r="E8" i="6"/>
  <c r="E10" i="6"/>
  <c r="E5" i="6"/>
  <c r="F5" i="6" s="1"/>
  <c r="F6" i="6" s="1"/>
  <c r="E9" i="6"/>
  <c r="E11" i="6"/>
  <c r="K6" i="9"/>
  <c r="F7" i="6" l="1"/>
  <c r="F8" i="6" s="1"/>
  <c r="F9" i="6" s="1"/>
  <c r="F10" i="6" s="1"/>
  <c r="F11" i="6" s="1"/>
  <c r="L6" i="9"/>
  <c r="K7" i="9"/>
  <c r="L7" i="9" l="1"/>
  <c r="K8" i="9"/>
  <c r="L8" i="9" s="1"/>
</calcChain>
</file>

<file path=xl/sharedStrings.xml><?xml version="1.0" encoding="utf-8"?>
<sst xmlns="http://schemas.openxmlformats.org/spreadsheetml/2006/main" count="333" uniqueCount="105">
  <si>
    <t>Összesen</t>
  </si>
  <si>
    <t>Sorszám</t>
  </si>
  <si>
    <t>Nem</t>
  </si>
  <si>
    <t>Életkor (év)</t>
  </si>
  <si>
    <t xml:space="preserve">Beosztás </t>
  </si>
  <si>
    <t>Havi bruttó fizetés (Ft)</t>
  </si>
  <si>
    <t>férfi</t>
  </si>
  <si>
    <t>felső vezető</t>
  </si>
  <si>
    <t>nő</t>
  </si>
  <si>
    <t>vezető</t>
  </si>
  <si>
    <t>beosztott</t>
  </si>
  <si>
    <t>kisegítő</t>
  </si>
  <si>
    <t>Beosztás szerinti megoszlás</t>
  </si>
  <si>
    <t>létszám</t>
  </si>
  <si>
    <t>Beosztás</t>
  </si>
  <si>
    <t>Fizetések statisztikája</t>
  </si>
  <si>
    <t>A fizetések gyakorisági sora</t>
  </si>
  <si>
    <t>alsó határ</t>
  </si>
  <si>
    <t>felső határ</t>
  </si>
  <si>
    <t>Fő</t>
  </si>
  <si>
    <t>relatív 
gyakoriság</t>
  </si>
  <si>
    <t>átlagfizetés</t>
  </si>
  <si>
    <t>legalacsonyabb fizetés</t>
  </si>
  <si>
    <t>legmagasabb fizetés</t>
  </si>
  <si>
    <t>medián értéke</t>
  </si>
  <si>
    <t>leggyakoribb fizetés</t>
  </si>
  <si>
    <t>szórás értéke</t>
  </si>
  <si>
    <t>100.000 Ft alattiak száma</t>
  </si>
  <si>
    <t xml:space="preserve">200.000 Ft felettiek száma </t>
  </si>
  <si>
    <t>Cég neve</t>
  </si>
  <si>
    <t>Nemzetiség</t>
  </si>
  <si>
    <t>Tevékenységek</t>
  </si>
  <si>
    <t>Árbevétel</t>
  </si>
  <si>
    <t>Eredmény</t>
  </si>
  <si>
    <t>Árbevétel (millió USD)</t>
  </si>
  <si>
    <t>Gyakoriság</t>
  </si>
  <si>
    <t>Adidas-Salomon</t>
  </si>
  <si>
    <t>német</t>
  </si>
  <si>
    <t>textilipar</t>
  </si>
  <si>
    <t>-</t>
  </si>
  <si>
    <t>AES</t>
  </si>
  <si>
    <t>amerikai</t>
  </si>
  <si>
    <t>energetika</t>
  </si>
  <si>
    <t>Akzo Nobel Group</t>
  </si>
  <si>
    <t>holland</t>
  </si>
  <si>
    <t>vegyipar</t>
  </si>
  <si>
    <t>Avon Products</t>
  </si>
  <si>
    <t>háztartási cikkek gyártása</t>
  </si>
  <si>
    <t>British Amer Tobacco</t>
  </si>
  <si>
    <t>brit</t>
  </si>
  <si>
    <t>dohányipar</t>
  </si>
  <si>
    <t>Clariant</t>
  </si>
  <si>
    <t>svájci</t>
  </si>
  <si>
    <t>Colgate-Palmolive</t>
  </si>
  <si>
    <t>Electrolux Group</t>
  </si>
  <si>
    <t>svéd</t>
  </si>
  <si>
    <t>tartós fogyasztási cikkek gyártása</t>
  </si>
  <si>
    <t>Estée Lauder Cos.</t>
  </si>
  <si>
    <t>Flextronics Intl.</t>
  </si>
  <si>
    <t>szingapuri</t>
  </si>
  <si>
    <t>híradástechnika</t>
  </si>
  <si>
    <t>Gilette</t>
  </si>
  <si>
    <t>Goddyear Tire &amp; Rubber</t>
  </si>
  <si>
    <t>Groupe Danone</t>
  </si>
  <si>
    <t>francia</t>
  </si>
  <si>
    <t>élelmiszeripar</t>
  </si>
  <si>
    <t>Heidelberger Zement</t>
  </si>
  <si>
    <t>építőanyag gyártás</t>
  </si>
  <si>
    <t>Henkel Group</t>
  </si>
  <si>
    <t>Hilton Hotels</t>
  </si>
  <si>
    <t>szórakoztatás</t>
  </si>
  <si>
    <t>HJ Henz</t>
  </si>
  <si>
    <t>élemiszer, ital, dohány gyártás</t>
  </si>
  <si>
    <t>Holcim</t>
  </si>
  <si>
    <t>ITT Industries</t>
  </si>
  <si>
    <t>beruházási javak gyártása</t>
  </si>
  <si>
    <t>Kia Motors</t>
  </si>
  <si>
    <t>dél-kóreai</t>
  </si>
  <si>
    <t>személygépkocsi gyártása</t>
  </si>
  <si>
    <t>Lear</t>
  </si>
  <si>
    <t>Linde</t>
  </si>
  <si>
    <t>gépipar</t>
  </si>
  <si>
    <t>L'Oreal Group</t>
  </si>
  <si>
    <t>használati cikkek gyártása</t>
  </si>
  <si>
    <t>McDonald's</t>
  </si>
  <si>
    <t>élelmiszer kereskedelem</t>
  </si>
  <si>
    <t>Michelin Group</t>
  </si>
  <si>
    <t>autóalkatrész gyártása</t>
  </si>
  <si>
    <t>Parmalat Finanziaria</t>
  </si>
  <si>
    <t>olasz</t>
  </si>
  <si>
    <t>SPAR Handels</t>
  </si>
  <si>
    <t>Suzuki Motor</t>
  </si>
  <si>
    <t>japán</t>
  </si>
  <si>
    <t>Whirlpool</t>
  </si>
  <si>
    <t>Forrás: www.ecostat.hu</t>
  </si>
  <si>
    <t>Nemek szerinti megoszlás</t>
  </si>
  <si>
    <t>Az adatsor kitalált.</t>
  </si>
  <si>
    <t>Megoldási idő: 15 perc (számformátumokkal)</t>
  </si>
  <si>
    <t>Függvények gyakorlása (cellatartomány elnevezése)
Gyakoriság tömbfüggvény</t>
  </si>
  <si>
    <t>kumulált 
relatív gyakoriság</t>
  </si>
  <si>
    <t>Kumulált
gyakoriság</t>
  </si>
  <si>
    <t>Relatív
gyakoriság</t>
  </si>
  <si>
    <t>Kumulált
relatív gyakoriság</t>
  </si>
  <si>
    <t>A cégek árbevétel szerinti megoszlása</t>
  </si>
  <si>
    <t>Magyarországon is működő
legnagyobb világcégek
2001. évi gazdálkodási adatok alapján (millió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</si>
</sst>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8" formatCode="_-* #,##0\ &quot;Ft&quot;_-;\-* #,##0\ &quot;Ft&quot;_-;_-* &quot;-&quot;\ &quot;Ft&quot;_-;_-@_-"/>
    <numFmt numFmtId="170" formatCode="_-* #,##0.00\ &quot;Ft&quot;_-;\-* #,##0.00\ &quot;Ft&quot;_-;_-* &quot;-&quot;??\ &quot;Ft&quot;_-;_-@_-"/>
    <numFmt numFmtId="171" formatCode="_-* #,##0.00\ _F_t_-;\-* #,##0.00\ _F_t_-;_-* &quot;-&quot;??\ _F_t_-;_-@_-"/>
    <numFmt numFmtId="189" formatCode="_-* #,##0\ &quot;Ft&quot;_-;\-* #,##0\ &quot;Ft&quot;_-;_-* &quot;-&quot;??\ &quot;Ft&quot;_-;_-@_-"/>
    <numFmt numFmtId="194" formatCode="_-* #,##0\ _F_t_-;\-* #,##0\ _F_t_-;_-* &quot;-&quot;??\ _F_t_-;_-@_-"/>
    <numFmt numFmtId="195" formatCode="0&quot; fő&quot;"/>
  </numFmts>
  <fonts count="16" x14ac:knownFonts="1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b/>
      <i/>
      <sz val="10"/>
      <color indexed="60"/>
      <name val="Arial CE"/>
      <charset val="238"/>
    </font>
    <font>
      <b/>
      <sz val="12"/>
      <name val="Arial CE"/>
      <charset val="238"/>
    </font>
    <font>
      <b/>
      <sz val="10"/>
      <color indexed="9"/>
      <name val="Arial CE"/>
      <family val="2"/>
      <charset val="238"/>
    </font>
    <font>
      <sz val="10"/>
      <color indexed="18"/>
      <name val="Arial"/>
      <charset val="238"/>
    </font>
    <font>
      <b/>
      <sz val="26"/>
      <color indexed="18"/>
      <name val="Arial"/>
      <family val="2"/>
      <charset val="238"/>
    </font>
    <font>
      <sz val="8"/>
      <name val="Arial"/>
      <charset val="238"/>
    </font>
    <font>
      <b/>
      <sz val="18"/>
      <color indexed="9"/>
      <name val="Arial CE"/>
      <family val="2"/>
      <charset val="238"/>
    </font>
    <font>
      <b/>
      <sz val="1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9"/>
      </bottom>
      <diagonal/>
    </border>
    <border>
      <left/>
      <right/>
      <top style="medium">
        <color indexed="64"/>
      </top>
      <bottom style="hair">
        <color indexed="9"/>
      </bottom>
      <diagonal/>
    </border>
    <border>
      <left/>
      <right style="medium">
        <color indexed="64"/>
      </right>
      <top style="medium">
        <color indexed="64"/>
      </top>
      <bottom style="hair">
        <color indexed="9"/>
      </bottom>
      <diagonal/>
    </border>
  </borders>
  <cellStyleXfs count="6">
    <xf numFmtId="0" fontId="0" fillId="0" borderId="0"/>
    <xf numFmtId="171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2"/>
    <xf numFmtId="0" fontId="3" fillId="0" borderId="1" xfId="2" applyFont="1" applyFill="1" applyBorder="1" applyAlignment="1">
      <alignment horizontal="center"/>
    </xf>
    <xf numFmtId="194" fontId="3" fillId="0" borderId="1" xfId="1" applyNumberFormat="1" applyFont="1" applyFill="1" applyBorder="1" applyAlignment="1">
      <alignment horizontal="center"/>
    </xf>
    <xf numFmtId="171" fontId="3" fillId="0" borderId="1" xfId="1" applyFont="1" applyFill="1" applyBorder="1" applyAlignment="1">
      <alignment horizontal="center"/>
    </xf>
    <xf numFmtId="0" fontId="4" fillId="0" borderId="0" xfId="2" applyFont="1"/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194" fontId="4" fillId="0" borderId="0" xfId="2" applyNumberFormat="1" applyFont="1" applyFill="1" applyBorder="1" applyAlignment="1"/>
    <xf numFmtId="194" fontId="4" fillId="0" borderId="0" xfId="1" applyNumberFormat="1" applyFont="1" applyFill="1" applyBorder="1" applyAlignment="1"/>
    <xf numFmtId="0" fontId="4" fillId="0" borderId="0" xfId="2" applyFont="1" applyBorder="1"/>
    <xf numFmtId="194" fontId="4" fillId="0" borderId="0" xfId="2" applyNumberFormat="1" applyFont="1" applyBorder="1"/>
    <xf numFmtId="0" fontId="4" fillId="0" borderId="0" xfId="2" applyNumberFormat="1" applyFont="1" applyBorder="1"/>
    <xf numFmtId="0" fontId="4" fillId="0" borderId="0" xfId="2" applyFont="1" applyAlignment="1">
      <alignment horizontal="center"/>
    </xf>
    <xf numFmtId="194" fontId="4" fillId="0" borderId="0" xfId="2" applyNumberFormat="1" applyFont="1"/>
    <xf numFmtId="171" fontId="4" fillId="0" borderId="0" xfId="1" applyFont="1"/>
    <xf numFmtId="0" fontId="2" fillId="2" borderId="0" xfId="2" applyFill="1"/>
    <xf numFmtId="0" fontId="6" fillId="2" borderId="0" xfId="2" applyFont="1" applyFill="1"/>
    <xf numFmtId="0" fontId="5" fillId="2" borderId="0" xfId="2" applyFont="1" applyFill="1" applyBorder="1"/>
    <xf numFmtId="0" fontId="2" fillId="2" borderId="0" xfId="2" applyFill="1" applyBorder="1"/>
    <xf numFmtId="0" fontId="6" fillId="3" borderId="0" xfId="2" applyFont="1" applyFill="1" applyBorder="1" applyAlignment="1">
      <alignment horizontal="center"/>
    </xf>
    <xf numFmtId="0" fontId="6" fillId="3" borderId="0" xfId="2" applyFont="1" applyFill="1" applyBorder="1"/>
    <xf numFmtId="0" fontId="6" fillId="2" borderId="0" xfId="2" applyFont="1" applyFill="1" applyBorder="1"/>
    <xf numFmtId="0" fontId="6" fillId="3" borderId="0" xfId="2" applyFont="1" applyFill="1" applyBorder="1" applyAlignment="1">
      <alignment horizontal="right"/>
    </xf>
    <xf numFmtId="0" fontId="6" fillId="4" borderId="0" xfId="2" applyFont="1" applyFill="1" applyBorder="1" applyAlignment="1">
      <alignment horizontal="right"/>
    </xf>
    <xf numFmtId="0" fontId="6" fillId="3" borderId="2" xfId="2" applyFont="1" applyFill="1" applyBorder="1" applyAlignment="1">
      <alignment horizontal="right"/>
    </xf>
    <xf numFmtId="0" fontId="6" fillId="3" borderId="3" xfId="2" applyFont="1" applyFill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168" fontId="2" fillId="3" borderId="0" xfId="4" applyFont="1" applyFill="1" applyBorder="1"/>
    <xf numFmtId="0" fontId="8" fillId="2" borderId="0" xfId="2" applyFont="1" applyFill="1" applyBorder="1"/>
    <xf numFmtId="0" fontId="2" fillId="3" borderId="0" xfId="2" applyFill="1" applyBorder="1"/>
    <xf numFmtId="0" fontId="2" fillId="3" borderId="4" xfId="2" applyFill="1" applyBorder="1"/>
    <xf numFmtId="0" fontId="2" fillId="3" borderId="5" xfId="2" applyFill="1" applyBorder="1"/>
    <xf numFmtId="0" fontId="2" fillId="2" borderId="0" xfId="2" applyFill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/>
    </xf>
    <xf numFmtId="171" fontId="4" fillId="0" borderId="0" xfId="1" applyFont="1" applyBorder="1"/>
    <xf numFmtId="0" fontId="4" fillId="0" borderId="0" xfId="2" applyFont="1" applyBorder="1" applyAlignment="1">
      <alignment horizontal="left"/>
    </xf>
    <xf numFmtId="3" fontId="2" fillId="0" borderId="0" xfId="2" applyNumberFormat="1"/>
    <xf numFmtId="195" fontId="6" fillId="5" borderId="2" xfId="2" applyNumberFormat="1" applyFont="1" applyFill="1" applyBorder="1"/>
    <xf numFmtId="195" fontId="6" fillId="5" borderId="3" xfId="2" applyNumberFormat="1" applyFont="1" applyFill="1" applyBorder="1"/>
    <xf numFmtId="195" fontId="6" fillId="5" borderId="0" xfId="2" applyNumberFormat="1" applyFont="1" applyFill="1" applyBorder="1"/>
    <xf numFmtId="195" fontId="6" fillId="5" borderId="0" xfId="3" applyNumberFormat="1" applyFont="1" applyFill="1" applyBorder="1"/>
    <xf numFmtId="10" fontId="2" fillId="4" borderId="0" xfId="5" applyNumberFormat="1" applyFont="1" applyFill="1" applyBorder="1" applyAlignment="1">
      <alignment horizontal="right" indent="2"/>
    </xf>
    <xf numFmtId="0" fontId="2" fillId="5" borderId="0" xfId="2" applyFill="1" applyBorder="1" applyAlignment="1">
      <alignment horizontal="right" indent="3"/>
    </xf>
    <xf numFmtId="0" fontId="2" fillId="4" borderId="0" xfId="2" applyFill="1" applyBorder="1" applyAlignment="1">
      <alignment horizontal="right" indent="3"/>
    </xf>
    <xf numFmtId="195" fontId="6" fillId="4" borderId="0" xfId="2" applyNumberFormat="1" applyFont="1" applyFill="1" applyBorder="1"/>
    <xf numFmtId="0" fontId="2" fillId="4" borderId="0" xfId="2" applyFill="1" applyBorder="1"/>
    <xf numFmtId="3" fontId="2" fillId="4" borderId="6" xfId="2" applyNumberFormat="1" applyFill="1" applyBorder="1"/>
    <xf numFmtId="0" fontId="2" fillId="4" borderId="7" xfId="2" applyFill="1" applyBorder="1"/>
    <xf numFmtId="3" fontId="2" fillId="4" borderId="8" xfId="2" applyNumberFormat="1" applyFill="1" applyBorder="1"/>
    <xf numFmtId="0" fontId="2" fillId="4" borderId="0" xfId="2" applyFill="1"/>
    <xf numFmtId="3" fontId="2" fillId="6" borderId="0" xfId="2" applyNumberFormat="1" applyFill="1" applyBorder="1"/>
    <xf numFmtId="3" fontId="2" fillId="6" borderId="7" xfId="2" applyNumberFormat="1" applyFill="1" applyBorder="1"/>
    <xf numFmtId="0" fontId="2" fillId="6" borderId="4" xfId="2" applyFill="1" applyBorder="1"/>
    <xf numFmtId="0" fontId="2" fillId="6" borderId="5" xfId="2" applyFill="1" applyBorder="1"/>
    <xf numFmtId="0" fontId="10" fillId="7" borderId="9" xfId="2" applyFont="1" applyFill="1" applyBorder="1" applyAlignment="1">
      <alignment horizontal="center" vertical="center"/>
    </xf>
    <xf numFmtId="0" fontId="2" fillId="4" borderId="0" xfId="2" applyFont="1" applyFill="1" applyBorder="1" applyAlignment="1"/>
    <xf numFmtId="189" fontId="6" fillId="5" borderId="0" xfId="3" applyNumberFormat="1" applyFont="1" applyFill="1" applyBorder="1"/>
    <xf numFmtId="0" fontId="6" fillId="5" borderId="0" xfId="2" applyFont="1" applyFill="1" applyBorder="1"/>
    <xf numFmtId="1" fontId="6" fillId="5" borderId="3" xfId="2" applyNumberFormat="1" applyFont="1" applyFill="1" applyBorder="1"/>
    <xf numFmtId="0" fontId="11" fillId="8" borderId="0" xfId="0" applyFont="1" applyFill="1"/>
    <xf numFmtId="0" fontId="2" fillId="3" borderId="7" xfId="2" quotePrefix="1" applyFill="1" applyBorder="1" applyAlignment="1">
      <alignment horizontal="left"/>
    </xf>
    <xf numFmtId="0" fontId="2" fillId="3" borderId="4" xfId="2" quotePrefix="1" applyFill="1" applyBorder="1" applyAlignment="1">
      <alignment horizontal="right"/>
    </xf>
    <xf numFmtId="0" fontId="12" fillId="8" borderId="0" xfId="0" applyFont="1" applyFill="1" applyAlignment="1">
      <alignment wrapText="1"/>
    </xf>
    <xf numFmtId="0" fontId="2" fillId="2" borderId="0" xfId="2" applyFont="1" applyFill="1" applyBorder="1"/>
    <xf numFmtId="0" fontId="7" fillId="3" borderId="10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 wrapText="1"/>
    </xf>
    <xf numFmtId="0" fontId="2" fillId="5" borderId="6" xfId="2" applyFill="1" applyBorder="1" applyAlignment="1">
      <alignment horizontal="right" indent="3"/>
    </xf>
    <xf numFmtId="10" fontId="2" fillId="5" borderId="6" xfId="5" applyNumberFormat="1" applyFont="1" applyFill="1" applyBorder="1" applyAlignment="1">
      <alignment horizontal="right" indent="3"/>
    </xf>
    <xf numFmtId="9" fontId="2" fillId="5" borderId="6" xfId="5" applyNumberFormat="1" applyFont="1" applyFill="1" applyBorder="1" applyAlignment="1">
      <alignment horizontal="right" indent="3"/>
    </xf>
    <xf numFmtId="0" fontId="2" fillId="5" borderId="8" xfId="2" applyFill="1" applyBorder="1" applyAlignment="1">
      <alignment horizontal="right" indent="3"/>
    </xf>
    <xf numFmtId="10" fontId="2" fillId="5" borderId="8" xfId="5" applyNumberFormat="1" applyFont="1" applyFill="1" applyBorder="1" applyAlignment="1">
      <alignment horizontal="right" indent="3"/>
    </xf>
    <xf numFmtId="9" fontId="2" fillId="5" borderId="8" xfId="5" applyNumberFormat="1" applyFont="1" applyFill="1" applyBorder="1" applyAlignment="1">
      <alignment horizontal="right" indent="3"/>
    </xf>
    <xf numFmtId="0" fontId="2" fillId="2" borderId="0" xfId="2" applyFont="1" applyFill="1" applyBorder="1" applyAlignment="1">
      <alignment vertical="top"/>
    </xf>
    <xf numFmtId="0" fontId="14" fillId="7" borderId="16" xfId="2" applyFont="1" applyFill="1" applyBorder="1" applyAlignment="1">
      <alignment horizontal="center" vertical="center" wrapText="1"/>
    </xf>
    <xf numFmtId="0" fontId="14" fillId="7" borderId="17" xfId="2" applyFont="1" applyFill="1" applyBorder="1" applyAlignment="1">
      <alignment horizontal="center" vertical="center"/>
    </xf>
    <xf numFmtId="0" fontId="14" fillId="7" borderId="18" xfId="2" applyFont="1" applyFill="1" applyBorder="1" applyAlignment="1">
      <alignment horizontal="center" vertical="center"/>
    </xf>
    <xf numFmtId="0" fontId="15" fillId="3" borderId="11" xfId="2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5" fillId="3" borderId="13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</cellXfs>
  <cellStyles count="6">
    <cellStyle name="Ezres" xfId="1" builtinId="3"/>
    <cellStyle name="Normál" xfId="0" builtinId="0"/>
    <cellStyle name="Normál_3het_XP" xfId="2"/>
    <cellStyle name="Pénznem" xfId="3" builtinId="4"/>
    <cellStyle name="Pénznem [0]" xfId="4" builtinId="7"/>
    <cellStyle name="Százalék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"/>
  <sheetViews>
    <sheetView tabSelected="1" workbookViewId="0">
      <selection activeCell="A10" sqref="A10"/>
    </sheetView>
  </sheetViews>
  <sheetFormatPr defaultRowHeight="12.75" x14ac:dyDescent="0.2"/>
  <cols>
    <col min="1" max="1" width="130.140625" style="62" customWidth="1"/>
    <col min="2" max="16384" width="9.140625" style="62"/>
  </cols>
  <sheetData>
    <row r="10" spans="1:1" ht="61.5" customHeight="1" x14ac:dyDescent="0.5">
      <c r="A10" s="65" t="s">
        <v>98</v>
      </c>
    </row>
  </sheetData>
  <phoneticPr fontId="1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100"/>
  <sheetViews>
    <sheetView workbookViewId="0"/>
  </sheetViews>
  <sheetFormatPr defaultRowHeight="12.75" x14ac:dyDescent="0.2"/>
  <cols>
    <col min="1" max="1" width="8.85546875" style="13" customWidth="1"/>
    <col min="2" max="2" width="7.28515625" style="5" customWidth="1"/>
    <col min="3" max="3" width="12.140625" style="14" customWidth="1"/>
    <col min="4" max="4" width="12.42578125" style="5" customWidth="1"/>
    <col min="5" max="5" width="24.140625" style="15" customWidth="1"/>
    <col min="6" max="7" width="9.140625" style="5"/>
    <col min="8" max="8" width="17" style="5" bestFit="1" customWidth="1"/>
    <col min="9" max="9" width="9.42578125" style="5" bestFit="1" customWidth="1"/>
    <col min="10" max="16384" width="9.140625" style="5"/>
  </cols>
  <sheetData>
    <row r="1" spans="1:9" x14ac:dyDescent="0.2">
      <c r="A1" s="2" t="s">
        <v>1</v>
      </c>
      <c r="B1" s="2" t="s">
        <v>2</v>
      </c>
      <c r="C1" s="3" t="s">
        <v>3</v>
      </c>
      <c r="D1" s="2" t="s">
        <v>4</v>
      </c>
      <c r="E1" s="4" t="s">
        <v>5</v>
      </c>
    </row>
    <row r="2" spans="1:9" x14ac:dyDescent="0.2">
      <c r="A2" s="6">
        <v>1</v>
      </c>
      <c r="B2" s="7" t="s">
        <v>6</v>
      </c>
      <c r="C2" s="8">
        <v>53</v>
      </c>
      <c r="D2" s="7" t="s">
        <v>7</v>
      </c>
      <c r="E2" s="9">
        <v>320000</v>
      </c>
    </row>
    <row r="3" spans="1:9" x14ac:dyDescent="0.2">
      <c r="A3" s="6">
        <v>2</v>
      </c>
      <c r="B3" s="7" t="s">
        <v>6</v>
      </c>
      <c r="C3" s="8">
        <v>33</v>
      </c>
      <c r="D3" s="7" t="s">
        <v>7</v>
      </c>
      <c r="E3" s="9">
        <v>247000</v>
      </c>
      <c r="H3" s="10"/>
      <c r="I3" s="10"/>
    </row>
    <row r="4" spans="1:9" x14ac:dyDescent="0.2">
      <c r="A4" s="6">
        <v>3</v>
      </c>
      <c r="B4" s="7" t="s">
        <v>8</v>
      </c>
      <c r="C4" s="8">
        <v>61</v>
      </c>
      <c r="D4" s="7" t="s">
        <v>7</v>
      </c>
      <c r="E4" s="9">
        <v>321000</v>
      </c>
      <c r="H4" s="10"/>
      <c r="I4" s="10"/>
    </row>
    <row r="5" spans="1:9" x14ac:dyDescent="0.2">
      <c r="A5" s="6">
        <v>4</v>
      </c>
      <c r="B5" s="7" t="s">
        <v>6</v>
      </c>
      <c r="C5" s="8">
        <v>57</v>
      </c>
      <c r="D5" s="7" t="s">
        <v>7</v>
      </c>
      <c r="E5" s="9">
        <v>321000</v>
      </c>
      <c r="H5" s="11"/>
      <c r="I5" s="12"/>
    </row>
    <row r="6" spans="1:9" x14ac:dyDescent="0.2">
      <c r="A6" s="6">
        <v>5</v>
      </c>
      <c r="B6" s="7" t="s">
        <v>8</v>
      </c>
      <c r="C6" s="8">
        <v>26</v>
      </c>
      <c r="D6" s="7" t="s">
        <v>7</v>
      </c>
      <c r="E6" s="9">
        <v>270000</v>
      </c>
      <c r="H6" s="11"/>
      <c r="I6" s="12"/>
    </row>
    <row r="7" spans="1:9" x14ac:dyDescent="0.2">
      <c r="A7" s="6">
        <v>6</v>
      </c>
      <c r="B7" s="7" t="s">
        <v>6</v>
      </c>
      <c r="C7" s="8">
        <v>38</v>
      </c>
      <c r="D7" s="7" t="s">
        <v>9</v>
      </c>
      <c r="E7" s="9">
        <v>186000</v>
      </c>
      <c r="H7" s="11"/>
      <c r="I7" s="12"/>
    </row>
    <row r="8" spans="1:9" x14ac:dyDescent="0.2">
      <c r="A8" s="6">
        <v>7</v>
      </c>
      <c r="B8" s="7" t="s">
        <v>8</v>
      </c>
      <c r="C8" s="8">
        <v>24</v>
      </c>
      <c r="D8" s="7" t="s">
        <v>9</v>
      </c>
      <c r="E8" s="9">
        <v>151000</v>
      </c>
      <c r="H8" s="11"/>
      <c r="I8" s="12"/>
    </row>
    <row r="9" spans="1:9" x14ac:dyDescent="0.2">
      <c r="A9" s="6">
        <v>8</v>
      </c>
      <c r="B9" s="7" t="s">
        <v>6</v>
      </c>
      <c r="C9" s="8">
        <v>55</v>
      </c>
      <c r="D9" s="7" t="s">
        <v>9</v>
      </c>
      <c r="E9" s="9">
        <v>206000</v>
      </c>
      <c r="H9" s="11"/>
      <c r="I9" s="12"/>
    </row>
    <row r="10" spans="1:9" x14ac:dyDescent="0.2">
      <c r="A10" s="6">
        <v>9</v>
      </c>
      <c r="B10" s="7" t="s">
        <v>8</v>
      </c>
      <c r="C10" s="8">
        <v>32</v>
      </c>
      <c r="D10" s="7" t="s">
        <v>9</v>
      </c>
      <c r="E10" s="9">
        <v>178000</v>
      </c>
      <c r="H10" s="11"/>
      <c r="I10" s="12"/>
    </row>
    <row r="11" spans="1:9" x14ac:dyDescent="0.2">
      <c r="A11" s="6">
        <v>10</v>
      </c>
      <c r="B11" s="7" t="s">
        <v>6</v>
      </c>
      <c r="C11" s="8">
        <v>60</v>
      </c>
      <c r="D11" s="7" t="s">
        <v>9</v>
      </c>
      <c r="E11" s="9">
        <v>219000</v>
      </c>
    </row>
    <row r="12" spans="1:9" x14ac:dyDescent="0.2">
      <c r="A12" s="6">
        <v>11</v>
      </c>
      <c r="B12" s="7" t="s">
        <v>6</v>
      </c>
      <c r="C12" s="8">
        <v>52</v>
      </c>
      <c r="D12" s="7" t="s">
        <v>9</v>
      </c>
      <c r="E12" s="9">
        <v>201000</v>
      </c>
    </row>
    <row r="13" spans="1:9" x14ac:dyDescent="0.2">
      <c r="A13" s="6">
        <v>12</v>
      </c>
      <c r="B13" s="7" t="s">
        <v>6</v>
      </c>
      <c r="C13" s="8">
        <v>31</v>
      </c>
      <c r="D13" s="7" t="s">
        <v>9</v>
      </c>
      <c r="E13" s="9">
        <v>147000</v>
      </c>
    </row>
    <row r="14" spans="1:9" x14ac:dyDescent="0.2">
      <c r="A14" s="6">
        <v>13</v>
      </c>
      <c r="B14" s="7" t="s">
        <v>8</v>
      </c>
      <c r="C14" s="8">
        <v>59</v>
      </c>
      <c r="D14" s="7" t="s">
        <v>9</v>
      </c>
      <c r="E14" s="9">
        <v>225000</v>
      </c>
    </row>
    <row r="15" spans="1:9" x14ac:dyDescent="0.2">
      <c r="A15" s="6">
        <v>14</v>
      </c>
      <c r="B15" s="7" t="s">
        <v>6</v>
      </c>
      <c r="C15" s="8">
        <v>44</v>
      </c>
      <c r="D15" s="7" t="s">
        <v>9</v>
      </c>
      <c r="E15" s="9">
        <v>173000</v>
      </c>
    </row>
    <row r="16" spans="1:9" x14ac:dyDescent="0.2">
      <c r="A16" s="6">
        <v>15</v>
      </c>
      <c r="B16" s="7" t="s">
        <v>8</v>
      </c>
      <c r="C16" s="8">
        <v>44</v>
      </c>
      <c r="D16" s="7" t="s">
        <v>9</v>
      </c>
      <c r="E16" s="9">
        <v>196000</v>
      </c>
    </row>
    <row r="17" spans="1:5" x14ac:dyDescent="0.2">
      <c r="A17" s="6">
        <v>16</v>
      </c>
      <c r="B17" s="7" t="s">
        <v>8</v>
      </c>
      <c r="C17" s="8">
        <v>35</v>
      </c>
      <c r="D17" s="7" t="s">
        <v>9</v>
      </c>
      <c r="E17" s="9">
        <v>173000</v>
      </c>
    </row>
    <row r="18" spans="1:5" x14ac:dyDescent="0.2">
      <c r="A18" s="6">
        <v>17</v>
      </c>
      <c r="B18" s="7" t="s">
        <v>6</v>
      </c>
      <c r="C18" s="8">
        <v>42</v>
      </c>
      <c r="D18" s="7" t="s">
        <v>9</v>
      </c>
      <c r="E18" s="9">
        <v>192000</v>
      </c>
    </row>
    <row r="19" spans="1:5" x14ac:dyDescent="0.2">
      <c r="A19" s="6">
        <v>18</v>
      </c>
      <c r="B19" s="7" t="s">
        <v>8</v>
      </c>
      <c r="C19" s="8">
        <v>41</v>
      </c>
      <c r="D19" s="7" t="s">
        <v>9</v>
      </c>
      <c r="E19" s="9">
        <v>181000</v>
      </c>
    </row>
    <row r="20" spans="1:5" x14ac:dyDescent="0.2">
      <c r="A20" s="6">
        <v>19</v>
      </c>
      <c r="B20" s="7" t="s">
        <v>6</v>
      </c>
      <c r="C20" s="8">
        <v>39</v>
      </c>
      <c r="D20" s="7" t="s">
        <v>9</v>
      </c>
      <c r="E20" s="9">
        <v>167000</v>
      </c>
    </row>
    <row r="21" spans="1:5" x14ac:dyDescent="0.2">
      <c r="A21" s="6">
        <v>20</v>
      </c>
      <c r="B21" s="7" t="s">
        <v>8</v>
      </c>
      <c r="C21" s="8">
        <v>62</v>
      </c>
      <c r="D21" s="7" t="s">
        <v>9</v>
      </c>
      <c r="E21" s="9">
        <v>209000</v>
      </c>
    </row>
    <row r="22" spans="1:5" x14ac:dyDescent="0.2">
      <c r="A22" s="6">
        <v>21</v>
      </c>
      <c r="B22" s="7" t="s">
        <v>6</v>
      </c>
      <c r="C22" s="8">
        <v>32</v>
      </c>
      <c r="D22" s="7" t="s">
        <v>10</v>
      </c>
      <c r="E22" s="9">
        <v>65000</v>
      </c>
    </row>
    <row r="23" spans="1:5" x14ac:dyDescent="0.2">
      <c r="A23" s="6">
        <v>22</v>
      </c>
      <c r="B23" s="7" t="s">
        <v>6</v>
      </c>
      <c r="C23" s="8">
        <v>49</v>
      </c>
      <c r="D23" s="7" t="s">
        <v>10</v>
      </c>
      <c r="E23" s="9">
        <v>58000</v>
      </c>
    </row>
    <row r="24" spans="1:5" x14ac:dyDescent="0.2">
      <c r="A24" s="6">
        <v>23</v>
      </c>
      <c r="B24" s="7" t="s">
        <v>8</v>
      </c>
      <c r="C24" s="8">
        <v>26</v>
      </c>
      <c r="D24" s="7" t="s">
        <v>10</v>
      </c>
      <c r="E24" s="9">
        <v>73000</v>
      </c>
    </row>
    <row r="25" spans="1:5" x14ac:dyDescent="0.2">
      <c r="A25" s="6">
        <v>24</v>
      </c>
      <c r="B25" s="7" t="s">
        <v>8</v>
      </c>
      <c r="C25" s="8">
        <v>62</v>
      </c>
      <c r="D25" s="7" t="s">
        <v>10</v>
      </c>
      <c r="E25" s="9">
        <v>62000</v>
      </c>
    </row>
    <row r="26" spans="1:5" x14ac:dyDescent="0.2">
      <c r="A26" s="6">
        <v>25</v>
      </c>
      <c r="B26" s="7" t="s">
        <v>6</v>
      </c>
      <c r="C26" s="8">
        <v>50</v>
      </c>
      <c r="D26" s="7" t="s">
        <v>10</v>
      </c>
      <c r="E26" s="9">
        <v>78000</v>
      </c>
    </row>
    <row r="27" spans="1:5" x14ac:dyDescent="0.2">
      <c r="A27" s="6">
        <v>26</v>
      </c>
      <c r="B27" s="7" t="s">
        <v>8</v>
      </c>
      <c r="C27" s="8">
        <v>32</v>
      </c>
      <c r="D27" s="7" t="s">
        <v>10</v>
      </c>
      <c r="E27" s="9">
        <v>67000</v>
      </c>
    </row>
    <row r="28" spans="1:5" x14ac:dyDescent="0.2">
      <c r="A28" s="6">
        <v>27</v>
      </c>
      <c r="B28" s="7" t="s">
        <v>6</v>
      </c>
      <c r="C28" s="8">
        <v>40</v>
      </c>
      <c r="D28" s="7" t="s">
        <v>10</v>
      </c>
      <c r="E28" s="9">
        <v>59000</v>
      </c>
    </row>
    <row r="29" spans="1:5" x14ac:dyDescent="0.2">
      <c r="A29" s="6">
        <v>28</v>
      </c>
      <c r="B29" s="7" t="s">
        <v>8</v>
      </c>
      <c r="C29" s="8">
        <v>26</v>
      </c>
      <c r="D29" s="7" t="s">
        <v>10</v>
      </c>
      <c r="E29" s="9">
        <v>71000</v>
      </c>
    </row>
    <row r="30" spans="1:5" x14ac:dyDescent="0.2">
      <c r="A30" s="6">
        <v>29</v>
      </c>
      <c r="B30" s="7" t="s">
        <v>6</v>
      </c>
      <c r="C30" s="8">
        <v>48</v>
      </c>
      <c r="D30" s="7" t="s">
        <v>10</v>
      </c>
      <c r="E30" s="9">
        <v>66000</v>
      </c>
    </row>
    <row r="31" spans="1:5" x14ac:dyDescent="0.2">
      <c r="A31" s="6">
        <v>30</v>
      </c>
      <c r="B31" s="7" t="s">
        <v>8</v>
      </c>
      <c r="C31" s="8">
        <v>38</v>
      </c>
      <c r="D31" s="7" t="s">
        <v>10</v>
      </c>
      <c r="E31" s="9">
        <v>68000</v>
      </c>
    </row>
    <row r="32" spans="1:5" x14ac:dyDescent="0.2">
      <c r="A32" s="6">
        <v>31</v>
      </c>
      <c r="B32" s="7" t="s">
        <v>6</v>
      </c>
      <c r="C32" s="8">
        <v>18</v>
      </c>
      <c r="D32" s="7" t="s">
        <v>10</v>
      </c>
      <c r="E32" s="9">
        <v>65000</v>
      </c>
    </row>
    <row r="33" spans="1:5" x14ac:dyDescent="0.2">
      <c r="A33" s="6">
        <v>32</v>
      </c>
      <c r="B33" s="7" t="s">
        <v>8</v>
      </c>
      <c r="C33" s="8">
        <v>18</v>
      </c>
      <c r="D33" s="7" t="s">
        <v>10</v>
      </c>
      <c r="E33" s="9">
        <v>62000</v>
      </c>
    </row>
    <row r="34" spans="1:5" x14ac:dyDescent="0.2">
      <c r="A34" s="6">
        <v>33</v>
      </c>
      <c r="B34" s="7" t="s">
        <v>6</v>
      </c>
      <c r="C34" s="8">
        <v>60</v>
      </c>
      <c r="D34" s="7" t="s">
        <v>10</v>
      </c>
      <c r="E34" s="9">
        <v>62000</v>
      </c>
    </row>
    <row r="35" spans="1:5" x14ac:dyDescent="0.2">
      <c r="A35" s="6">
        <v>34</v>
      </c>
      <c r="B35" s="7" t="s">
        <v>8</v>
      </c>
      <c r="C35" s="8">
        <v>55</v>
      </c>
      <c r="D35" s="7" t="s">
        <v>10</v>
      </c>
      <c r="E35" s="9">
        <v>62000</v>
      </c>
    </row>
    <row r="36" spans="1:5" x14ac:dyDescent="0.2">
      <c r="A36" s="6">
        <v>35</v>
      </c>
      <c r="B36" s="7" t="s">
        <v>8</v>
      </c>
      <c r="C36" s="8">
        <v>50</v>
      </c>
      <c r="D36" s="7" t="s">
        <v>10</v>
      </c>
      <c r="E36" s="9">
        <v>78000</v>
      </c>
    </row>
    <row r="37" spans="1:5" x14ac:dyDescent="0.2">
      <c r="A37" s="6">
        <v>36</v>
      </c>
      <c r="B37" s="7" t="s">
        <v>8</v>
      </c>
      <c r="C37" s="8">
        <v>24</v>
      </c>
      <c r="D37" s="7" t="s">
        <v>10</v>
      </c>
      <c r="E37" s="9">
        <v>59000</v>
      </c>
    </row>
    <row r="38" spans="1:5" x14ac:dyDescent="0.2">
      <c r="A38" s="6">
        <v>37</v>
      </c>
      <c r="B38" s="7" t="s">
        <v>6</v>
      </c>
      <c r="C38" s="8">
        <v>38</v>
      </c>
      <c r="D38" s="7" t="s">
        <v>10</v>
      </c>
      <c r="E38" s="9">
        <v>71000</v>
      </c>
    </row>
    <row r="39" spans="1:5" x14ac:dyDescent="0.2">
      <c r="A39" s="6">
        <v>38</v>
      </c>
      <c r="B39" s="7" t="s">
        <v>6</v>
      </c>
      <c r="C39" s="8">
        <v>33</v>
      </c>
      <c r="D39" s="7" t="s">
        <v>10</v>
      </c>
      <c r="E39" s="9">
        <v>57000</v>
      </c>
    </row>
    <row r="40" spans="1:5" x14ac:dyDescent="0.2">
      <c r="A40" s="6">
        <v>39</v>
      </c>
      <c r="B40" s="7" t="s">
        <v>6</v>
      </c>
      <c r="C40" s="8">
        <v>18</v>
      </c>
      <c r="D40" s="7" t="s">
        <v>10</v>
      </c>
      <c r="E40" s="9">
        <v>73000</v>
      </c>
    </row>
    <row r="41" spans="1:5" x14ac:dyDescent="0.2">
      <c r="A41" s="6">
        <v>40</v>
      </c>
      <c r="B41" s="7" t="s">
        <v>8</v>
      </c>
      <c r="C41" s="8">
        <v>39</v>
      </c>
      <c r="D41" s="7" t="s">
        <v>10</v>
      </c>
      <c r="E41" s="9">
        <v>70000</v>
      </c>
    </row>
    <row r="42" spans="1:5" x14ac:dyDescent="0.2">
      <c r="A42" s="6">
        <v>41</v>
      </c>
      <c r="B42" s="7" t="s">
        <v>6</v>
      </c>
      <c r="C42" s="8">
        <v>50</v>
      </c>
      <c r="D42" s="7" t="s">
        <v>10</v>
      </c>
      <c r="E42" s="9">
        <v>63000</v>
      </c>
    </row>
    <row r="43" spans="1:5" x14ac:dyDescent="0.2">
      <c r="A43" s="6">
        <v>42</v>
      </c>
      <c r="B43" s="7" t="s">
        <v>6</v>
      </c>
      <c r="C43" s="8">
        <v>58</v>
      </c>
      <c r="D43" s="7" t="s">
        <v>10</v>
      </c>
      <c r="E43" s="9">
        <v>67000</v>
      </c>
    </row>
    <row r="44" spans="1:5" x14ac:dyDescent="0.2">
      <c r="A44" s="6">
        <v>43</v>
      </c>
      <c r="B44" s="7" t="s">
        <v>8</v>
      </c>
      <c r="C44" s="8">
        <v>52</v>
      </c>
      <c r="D44" s="7" t="s">
        <v>10</v>
      </c>
      <c r="E44" s="9">
        <v>57000</v>
      </c>
    </row>
    <row r="45" spans="1:5" x14ac:dyDescent="0.2">
      <c r="A45" s="6">
        <v>44</v>
      </c>
      <c r="B45" s="7" t="s">
        <v>8</v>
      </c>
      <c r="C45" s="8">
        <v>33</v>
      </c>
      <c r="D45" s="7" t="s">
        <v>10</v>
      </c>
      <c r="E45" s="9">
        <v>64000</v>
      </c>
    </row>
    <row r="46" spans="1:5" x14ac:dyDescent="0.2">
      <c r="A46" s="6">
        <v>45</v>
      </c>
      <c r="B46" s="7" t="s">
        <v>6</v>
      </c>
      <c r="C46" s="8">
        <v>19</v>
      </c>
      <c r="D46" s="7" t="s">
        <v>10</v>
      </c>
      <c r="E46" s="9">
        <v>62000</v>
      </c>
    </row>
    <row r="47" spans="1:5" x14ac:dyDescent="0.2">
      <c r="A47" s="6">
        <v>46</v>
      </c>
      <c r="B47" s="7" t="s">
        <v>6</v>
      </c>
      <c r="C47" s="8">
        <v>44</v>
      </c>
      <c r="D47" s="7" t="s">
        <v>10</v>
      </c>
      <c r="E47" s="9">
        <v>54000</v>
      </c>
    </row>
    <row r="48" spans="1:5" x14ac:dyDescent="0.2">
      <c r="A48" s="6">
        <v>47</v>
      </c>
      <c r="B48" s="7" t="s">
        <v>6</v>
      </c>
      <c r="C48" s="8">
        <v>62</v>
      </c>
      <c r="D48" s="7" t="s">
        <v>10</v>
      </c>
      <c r="E48" s="9">
        <v>63000</v>
      </c>
    </row>
    <row r="49" spans="1:5" x14ac:dyDescent="0.2">
      <c r="A49" s="6">
        <v>48</v>
      </c>
      <c r="B49" s="7" t="s">
        <v>6</v>
      </c>
      <c r="C49" s="8">
        <v>28</v>
      </c>
      <c r="D49" s="7" t="s">
        <v>10</v>
      </c>
      <c r="E49" s="9">
        <v>75000</v>
      </c>
    </row>
    <row r="50" spans="1:5" x14ac:dyDescent="0.2">
      <c r="A50" s="6">
        <v>49</v>
      </c>
      <c r="B50" s="7" t="s">
        <v>6</v>
      </c>
      <c r="C50" s="8">
        <v>61</v>
      </c>
      <c r="D50" s="7" t="s">
        <v>10</v>
      </c>
      <c r="E50" s="9">
        <v>70000</v>
      </c>
    </row>
    <row r="51" spans="1:5" x14ac:dyDescent="0.2">
      <c r="A51" s="6">
        <v>50</v>
      </c>
      <c r="B51" s="7" t="s">
        <v>6</v>
      </c>
      <c r="C51" s="8">
        <v>53</v>
      </c>
      <c r="D51" s="7" t="s">
        <v>10</v>
      </c>
      <c r="E51" s="9">
        <v>74000</v>
      </c>
    </row>
    <row r="52" spans="1:5" x14ac:dyDescent="0.2">
      <c r="A52" s="6">
        <v>51</v>
      </c>
      <c r="B52" s="7" t="s">
        <v>8</v>
      </c>
      <c r="C52" s="8">
        <v>29</v>
      </c>
      <c r="D52" s="7" t="s">
        <v>10</v>
      </c>
      <c r="E52" s="9">
        <v>59000</v>
      </c>
    </row>
    <row r="53" spans="1:5" x14ac:dyDescent="0.2">
      <c r="A53" s="6">
        <v>52</v>
      </c>
      <c r="B53" s="7" t="s">
        <v>6</v>
      </c>
      <c r="C53" s="8">
        <v>29</v>
      </c>
      <c r="D53" s="7" t="s">
        <v>10</v>
      </c>
      <c r="E53" s="9">
        <v>62000</v>
      </c>
    </row>
    <row r="54" spans="1:5" x14ac:dyDescent="0.2">
      <c r="A54" s="6">
        <v>53</v>
      </c>
      <c r="B54" s="7" t="s">
        <v>8</v>
      </c>
      <c r="C54" s="8">
        <v>32</v>
      </c>
      <c r="D54" s="7" t="s">
        <v>10</v>
      </c>
      <c r="E54" s="9">
        <v>63000</v>
      </c>
    </row>
    <row r="55" spans="1:5" x14ac:dyDescent="0.2">
      <c r="A55" s="6">
        <v>54</v>
      </c>
      <c r="B55" s="7" t="s">
        <v>8</v>
      </c>
      <c r="C55" s="8">
        <v>56</v>
      </c>
      <c r="D55" s="7" t="s">
        <v>10</v>
      </c>
      <c r="E55" s="9">
        <v>63000</v>
      </c>
    </row>
    <row r="56" spans="1:5" x14ac:dyDescent="0.2">
      <c r="A56" s="6">
        <v>55</v>
      </c>
      <c r="B56" s="7" t="s">
        <v>8</v>
      </c>
      <c r="C56" s="8">
        <v>53</v>
      </c>
      <c r="D56" s="7" t="s">
        <v>10</v>
      </c>
      <c r="E56" s="9">
        <v>67000</v>
      </c>
    </row>
    <row r="57" spans="1:5" x14ac:dyDescent="0.2">
      <c r="A57" s="6">
        <v>56</v>
      </c>
      <c r="B57" s="7" t="s">
        <v>8</v>
      </c>
      <c r="C57" s="8">
        <v>30</v>
      </c>
      <c r="D57" s="7" t="s">
        <v>10</v>
      </c>
      <c r="E57" s="9">
        <v>66000</v>
      </c>
    </row>
    <row r="58" spans="1:5" x14ac:dyDescent="0.2">
      <c r="A58" s="6">
        <v>57</v>
      </c>
      <c r="B58" s="7" t="s">
        <v>6</v>
      </c>
      <c r="C58" s="8">
        <v>40</v>
      </c>
      <c r="D58" s="7" t="s">
        <v>10</v>
      </c>
      <c r="E58" s="9">
        <v>69000</v>
      </c>
    </row>
    <row r="59" spans="1:5" x14ac:dyDescent="0.2">
      <c r="A59" s="6">
        <v>58</v>
      </c>
      <c r="B59" s="7" t="s">
        <v>8</v>
      </c>
      <c r="C59" s="8">
        <v>19</v>
      </c>
      <c r="D59" s="7" t="s">
        <v>10</v>
      </c>
      <c r="E59" s="9">
        <v>75000</v>
      </c>
    </row>
    <row r="60" spans="1:5" x14ac:dyDescent="0.2">
      <c r="A60" s="6">
        <v>59</v>
      </c>
      <c r="B60" s="7" t="s">
        <v>6</v>
      </c>
      <c r="C60" s="8">
        <v>31</v>
      </c>
      <c r="D60" s="7" t="s">
        <v>10</v>
      </c>
      <c r="E60" s="9">
        <v>62000</v>
      </c>
    </row>
    <row r="61" spans="1:5" x14ac:dyDescent="0.2">
      <c r="A61" s="6">
        <v>60</v>
      </c>
      <c r="B61" s="7" t="s">
        <v>6</v>
      </c>
      <c r="C61" s="8">
        <v>31</v>
      </c>
      <c r="D61" s="7" t="s">
        <v>10</v>
      </c>
      <c r="E61" s="9">
        <v>58000</v>
      </c>
    </row>
    <row r="62" spans="1:5" x14ac:dyDescent="0.2">
      <c r="A62" s="6">
        <v>61</v>
      </c>
      <c r="B62" s="7" t="s">
        <v>6</v>
      </c>
      <c r="C62" s="8">
        <v>52</v>
      </c>
      <c r="D62" s="7" t="s">
        <v>10</v>
      </c>
      <c r="E62" s="9">
        <v>66000</v>
      </c>
    </row>
    <row r="63" spans="1:5" x14ac:dyDescent="0.2">
      <c r="A63" s="6">
        <v>62</v>
      </c>
      <c r="B63" s="7" t="s">
        <v>6</v>
      </c>
      <c r="C63" s="8">
        <v>60</v>
      </c>
      <c r="D63" s="7" t="s">
        <v>10</v>
      </c>
      <c r="E63" s="9">
        <v>72000</v>
      </c>
    </row>
    <row r="64" spans="1:5" x14ac:dyDescent="0.2">
      <c r="A64" s="6">
        <v>63</v>
      </c>
      <c r="B64" s="7" t="s">
        <v>6</v>
      </c>
      <c r="C64" s="8">
        <v>28</v>
      </c>
      <c r="D64" s="7" t="s">
        <v>10</v>
      </c>
      <c r="E64" s="9">
        <v>61000</v>
      </c>
    </row>
    <row r="65" spans="1:5" x14ac:dyDescent="0.2">
      <c r="A65" s="6">
        <v>64</v>
      </c>
      <c r="B65" s="7" t="s">
        <v>8</v>
      </c>
      <c r="C65" s="8">
        <v>32</v>
      </c>
      <c r="D65" s="7" t="s">
        <v>10</v>
      </c>
      <c r="E65" s="9">
        <v>74000</v>
      </c>
    </row>
    <row r="66" spans="1:5" x14ac:dyDescent="0.2">
      <c r="A66" s="6">
        <v>65</v>
      </c>
      <c r="B66" s="7" t="s">
        <v>8</v>
      </c>
      <c r="C66" s="8">
        <v>22</v>
      </c>
      <c r="D66" s="7" t="s">
        <v>10</v>
      </c>
      <c r="E66" s="9">
        <v>66000</v>
      </c>
    </row>
    <row r="67" spans="1:5" x14ac:dyDescent="0.2">
      <c r="A67" s="6">
        <v>66</v>
      </c>
      <c r="B67" s="7" t="s">
        <v>8</v>
      </c>
      <c r="C67" s="8">
        <v>33</v>
      </c>
      <c r="D67" s="7" t="s">
        <v>10</v>
      </c>
      <c r="E67" s="9">
        <v>55000</v>
      </c>
    </row>
    <row r="68" spans="1:5" x14ac:dyDescent="0.2">
      <c r="A68" s="6">
        <v>67</v>
      </c>
      <c r="B68" s="7" t="s">
        <v>6</v>
      </c>
      <c r="C68" s="8">
        <v>52</v>
      </c>
      <c r="D68" s="7" t="s">
        <v>10</v>
      </c>
      <c r="E68" s="9">
        <v>60000</v>
      </c>
    </row>
    <row r="69" spans="1:5" x14ac:dyDescent="0.2">
      <c r="A69" s="6">
        <v>68</v>
      </c>
      <c r="B69" s="7" t="s">
        <v>6</v>
      </c>
      <c r="C69" s="8">
        <v>45</v>
      </c>
      <c r="D69" s="7" t="s">
        <v>10</v>
      </c>
      <c r="E69" s="9">
        <v>63000</v>
      </c>
    </row>
    <row r="70" spans="1:5" x14ac:dyDescent="0.2">
      <c r="A70" s="6">
        <v>69</v>
      </c>
      <c r="B70" s="7" t="s">
        <v>6</v>
      </c>
      <c r="C70" s="8">
        <v>19</v>
      </c>
      <c r="D70" s="7" t="s">
        <v>10</v>
      </c>
      <c r="E70" s="9">
        <v>77000</v>
      </c>
    </row>
    <row r="71" spans="1:5" x14ac:dyDescent="0.2">
      <c r="A71" s="6">
        <v>70</v>
      </c>
      <c r="B71" s="7" t="s">
        <v>8</v>
      </c>
      <c r="C71" s="8">
        <v>37</v>
      </c>
      <c r="D71" s="7" t="s">
        <v>10</v>
      </c>
      <c r="E71" s="9">
        <v>74000</v>
      </c>
    </row>
    <row r="72" spans="1:5" x14ac:dyDescent="0.2">
      <c r="A72" s="6">
        <v>71</v>
      </c>
      <c r="B72" s="7" t="s">
        <v>6</v>
      </c>
      <c r="C72" s="8">
        <v>36</v>
      </c>
      <c r="D72" s="7" t="s">
        <v>10</v>
      </c>
      <c r="E72" s="9">
        <v>58000</v>
      </c>
    </row>
    <row r="73" spans="1:5" x14ac:dyDescent="0.2">
      <c r="A73" s="6">
        <v>72</v>
      </c>
      <c r="B73" s="7" t="s">
        <v>6</v>
      </c>
      <c r="C73" s="8">
        <v>55</v>
      </c>
      <c r="D73" s="7" t="s">
        <v>10</v>
      </c>
      <c r="E73" s="9">
        <v>61000</v>
      </c>
    </row>
    <row r="74" spans="1:5" x14ac:dyDescent="0.2">
      <c r="A74" s="6">
        <v>73</v>
      </c>
      <c r="B74" s="7" t="s">
        <v>8</v>
      </c>
      <c r="C74" s="8">
        <v>26</v>
      </c>
      <c r="D74" s="7" t="s">
        <v>10</v>
      </c>
      <c r="E74" s="9">
        <v>54000</v>
      </c>
    </row>
    <row r="75" spans="1:5" x14ac:dyDescent="0.2">
      <c r="A75" s="6">
        <v>74</v>
      </c>
      <c r="B75" s="7" t="s">
        <v>8</v>
      </c>
      <c r="C75" s="8">
        <v>40</v>
      </c>
      <c r="D75" s="7" t="s">
        <v>10</v>
      </c>
      <c r="E75" s="9">
        <v>56000</v>
      </c>
    </row>
    <row r="76" spans="1:5" x14ac:dyDescent="0.2">
      <c r="A76" s="6">
        <v>75</v>
      </c>
      <c r="B76" s="7" t="s">
        <v>6</v>
      </c>
      <c r="C76" s="8">
        <v>53</v>
      </c>
      <c r="D76" s="7" t="s">
        <v>10</v>
      </c>
      <c r="E76" s="9">
        <v>61000</v>
      </c>
    </row>
    <row r="77" spans="1:5" x14ac:dyDescent="0.2">
      <c r="A77" s="6">
        <v>76</v>
      </c>
      <c r="B77" s="7" t="s">
        <v>8</v>
      </c>
      <c r="C77" s="8">
        <v>41</v>
      </c>
      <c r="D77" s="7" t="s">
        <v>10</v>
      </c>
      <c r="E77" s="9">
        <v>70000</v>
      </c>
    </row>
    <row r="78" spans="1:5" x14ac:dyDescent="0.2">
      <c r="A78" s="6">
        <v>77</v>
      </c>
      <c r="B78" s="7" t="s">
        <v>6</v>
      </c>
      <c r="C78" s="8">
        <v>36</v>
      </c>
      <c r="D78" s="7" t="s">
        <v>10</v>
      </c>
      <c r="E78" s="9">
        <v>77000</v>
      </c>
    </row>
    <row r="79" spans="1:5" x14ac:dyDescent="0.2">
      <c r="A79" s="6">
        <v>78</v>
      </c>
      <c r="B79" s="7" t="s">
        <v>6</v>
      </c>
      <c r="C79" s="8">
        <v>61</v>
      </c>
      <c r="D79" s="7" t="s">
        <v>10</v>
      </c>
      <c r="E79" s="9">
        <v>60000</v>
      </c>
    </row>
    <row r="80" spans="1:5" x14ac:dyDescent="0.2">
      <c r="A80" s="6">
        <v>79</v>
      </c>
      <c r="B80" s="7" t="s">
        <v>8</v>
      </c>
      <c r="C80" s="8">
        <v>19</v>
      </c>
      <c r="D80" s="7" t="s">
        <v>10</v>
      </c>
      <c r="E80" s="9">
        <v>58000</v>
      </c>
    </row>
    <row r="81" spans="1:5" x14ac:dyDescent="0.2">
      <c r="A81" s="6">
        <v>80</v>
      </c>
      <c r="B81" s="7" t="s">
        <v>8</v>
      </c>
      <c r="C81" s="8">
        <v>52</v>
      </c>
      <c r="D81" s="7" t="s">
        <v>10</v>
      </c>
      <c r="E81" s="9">
        <v>53000</v>
      </c>
    </row>
    <row r="82" spans="1:5" x14ac:dyDescent="0.2">
      <c r="A82" s="6">
        <v>81</v>
      </c>
      <c r="B82" s="7" t="s">
        <v>6</v>
      </c>
      <c r="C82" s="8">
        <v>30</v>
      </c>
      <c r="D82" s="7" t="s">
        <v>10</v>
      </c>
      <c r="E82" s="9">
        <v>63000</v>
      </c>
    </row>
    <row r="83" spans="1:5" x14ac:dyDescent="0.2">
      <c r="A83" s="6">
        <v>82</v>
      </c>
      <c r="B83" s="7" t="s">
        <v>8</v>
      </c>
      <c r="C83" s="8">
        <v>53</v>
      </c>
      <c r="D83" s="7" t="s">
        <v>10</v>
      </c>
      <c r="E83" s="9">
        <v>72000</v>
      </c>
    </row>
    <row r="84" spans="1:5" x14ac:dyDescent="0.2">
      <c r="A84" s="6">
        <v>83</v>
      </c>
      <c r="B84" s="7" t="s">
        <v>8</v>
      </c>
      <c r="C84" s="8">
        <v>38</v>
      </c>
      <c r="D84" s="7" t="s">
        <v>10</v>
      </c>
      <c r="E84" s="9">
        <v>67000</v>
      </c>
    </row>
    <row r="85" spans="1:5" x14ac:dyDescent="0.2">
      <c r="A85" s="6">
        <v>84</v>
      </c>
      <c r="B85" s="7" t="s">
        <v>8</v>
      </c>
      <c r="C85" s="8">
        <v>22</v>
      </c>
      <c r="D85" s="7" t="s">
        <v>10</v>
      </c>
      <c r="E85" s="9">
        <v>54000</v>
      </c>
    </row>
    <row r="86" spans="1:5" x14ac:dyDescent="0.2">
      <c r="A86" s="6">
        <v>85</v>
      </c>
      <c r="B86" s="7" t="s">
        <v>8</v>
      </c>
      <c r="C86" s="8">
        <v>24</v>
      </c>
      <c r="D86" s="7" t="s">
        <v>10</v>
      </c>
      <c r="E86" s="9">
        <v>62000</v>
      </c>
    </row>
    <row r="87" spans="1:5" x14ac:dyDescent="0.2">
      <c r="A87" s="6">
        <v>86</v>
      </c>
      <c r="B87" s="7" t="s">
        <v>8</v>
      </c>
      <c r="C87" s="8">
        <v>27</v>
      </c>
      <c r="D87" s="7" t="s">
        <v>10</v>
      </c>
      <c r="E87" s="9">
        <v>58000</v>
      </c>
    </row>
    <row r="88" spans="1:5" x14ac:dyDescent="0.2">
      <c r="A88" s="6">
        <v>87</v>
      </c>
      <c r="B88" s="7" t="s">
        <v>6</v>
      </c>
      <c r="C88" s="8">
        <v>48</v>
      </c>
      <c r="D88" s="7" t="s">
        <v>10</v>
      </c>
      <c r="E88" s="9">
        <v>76000</v>
      </c>
    </row>
    <row r="89" spans="1:5" x14ac:dyDescent="0.2">
      <c r="A89" s="6">
        <v>88</v>
      </c>
      <c r="B89" s="7" t="s">
        <v>6</v>
      </c>
      <c r="C89" s="8">
        <v>35</v>
      </c>
      <c r="D89" s="7" t="s">
        <v>10</v>
      </c>
      <c r="E89" s="9">
        <v>55000</v>
      </c>
    </row>
    <row r="90" spans="1:5" x14ac:dyDescent="0.2">
      <c r="A90" s="6">
        <v>89</v>
      </c>
      <c r="B90" s="7" t="s">
        <v>8</v>
      </c>
      <c r="C90" s="8">
        <v>33</v>
      </c>
      <c r="D90" s="7" t="s">
        <v>10</v>
      </c>
      <c r="E90" s="9">
        <v>62000</v>
      </c>
    </row>
    <row r="91" spans="1:5" x14ac:dyDescent="0.2">
      <c r="A91" s="6">
        <v>90</v>
      </c>
      <c r="B91" s="7" t="s">
        <v>6</v>
      </c>
      <c r="C91" s="8">
        <v>36</v>
      </c>
      <c r="D91" s="7" t="s">
        <v>10</v>
      </c>
      <c r="E91" s="9">
        <v>74000</v>
      </c>
    </row>
    <row r="92" spans="1:5" x14ac:dyDescent="0.2">
      <c r="A92" s="6">
        <v>91</v>
      </c>
      <c r="B92" s="7" t="s">
        <v>6</v>
      </c>
      <c r="C92" s="8">
        <v>28</v>
      </c>
      <c r="D92" s="7" t="s">
        <v>11</v>
      </c>
      <c r="E92" s="9">
        <v>53000</v>
      </c>
    </row>
    <row r="93" spans="1:5" x14ac:dyDescent="0.2">
      <c r="A93" s="6">
        <v>92</v>
      </c>
      <c r="B93" s="7" t="s">
        <v>8</v>
      </c>
      <c r="C93" s="8">
        <v>45</v>
      </c>
      <c r="D93" s="7" t="s">
        <v>11</v>
      </c>
      <c r="E93" s="9">
        <v>55000</v>
      </c>
    </row>
    <row r="94" spans="1:5" x14ac:dyDescent="0.2">
      <c r="A94" s="6">
        <v>93</v>
      </c>
      <c r="B94" s="7" t="s">
        <v>6</v>
      </c>
      <c r="C94" s="8">
        <v>39</v>
      </c>
      <c r="D94" s="7" t="s">
        <v>11</v>
      </c>
      <c r="E94" s="9">
        <v>53000</v>
      </c>
    </row>
    <row r="95" spans="1:5" x14ac:dyDescent="0.2">
      <c r="A95" s="6">
        <v>94</v>
      </c>
      <c r="B95" s="7" t="s">
        <v>6</v>
      </c>
      <c r="C95" s="8">
        <v>58</v>
      </c>
      <c r="D95" s="7" t="s">
        <v>11</v>
      </c>
      <c r="E95" s="9">
        <v>55000</v>
      </c>
    </row>
    <row r="96" spans="1:5" x14ac:dyDescent="0.2">
      <c r="A96" s="6">
        <v>95</v>
      </c>
      <c r="B96" s="7" t="s">
        <v>8</v>
      </c>
      <c r="C96" s="8">
        <v>56</v>
      </c>
      <c r="D96" s="7" t="s">
        <v>11</v>
      </c>
      <c r="E96" s="9">
        <v>55000</v>
      </c>
    </row>
    <row r="97" spans="1:5" x14ac:dyDescent="0.2">
      <c r="A97" s="6">
        <v>96</v>
      </c>
      <c r="B97" s="7" t="s">
        <v>6</v>
      </c>
      <c r="C97" s="8">
        <v>48</v>
      </c>
      <c r="D97" s="7" t="s">
        <v>11</v>
      </c>
      <c r="E97" s="9">
        <v>53000</v>
      </c>
    </row>
    <row r="98" spans="1:5" x14ac:dyDescent="0.2">
      <c r="A98" s="36"/>
      <c r="B98" s="10"/>
      <c r="C98" s="11"/>
      <c r="D98" s="10"/>
      <c r="E98" s="37"/>
    </row>
    <row r="99" spans="1:5" x14ac:dyDescent="0.2">
      <c r="A99" s="36"/>
      <c r="B99" s="10"/>
      <c r="C99" s="11"/>
      <c r="D99" s="10"/>
      <c r="E99" s="37"/>
    </row>
    <row r="100" spans="1:5" x14ac:dyDescent="0.2">
      <c r="A100" s="38" t="s">
        <v>96</v>
      </c>
      <c r="B100" s="10"/>
      <c r="C100" s="11"/>
      <c r="D100" s="10"/>
      <c r="E100" s="37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D33"/>
  <sheetViews>
    <sheetView workbookViewId="0">
      <selection activeCell="C37" sqref="C37"/>
    </sheetView>
  </sheetViews>
  <sheetFormatPr defaultRowHeight="12.75" x14ac:dyDescent="0.2"/>
  <cols>
    <col min="1" max="1" width="9.140625" style="1"/>
    <col min="2" max="2" width="27" style="1" customWidth="1"/>
    <col min="3" max="3" width="17.42578125" style="1" customWidth="1"/>
    <col min="4" max="16384" width="9.140625" style="1"/>
  </cols>
  <sheetData>
    <row r="1" spans="1:4" x14ac:dyDescent="0.2">
      <c r="A1" s="16"/>
      <c r="B1" s="66" t="s">
        <v>97</v>
      </c>
      <c r="C1" s="16"/>
      <c r="D1" s="16"/>
    </row>
    <row r="2" spans="1:4" ht="19.5" customHeight="1" x14ac:dyDescent="0.2">
      <c r="A2" s="16"/>
      <c r="B2" s="29" t="s">
        <v>95</v>
      </c>
      <c r="C2" s="19"/>
      <c r="D2" s="16"/>
    </row>
    <row r="3" spans="1:4" x14ac:dyDescent="0.2">
      <c r="A3" s="16"/>
      <c r="B3" s="19"/>
      <c r="C3" s="19"/>
      <c r="D3" s="16"/>
    </row>
    <row r="4" spans="1:4" ht="13.5" thickBot="1" x14ac:dyDescent="0.25">
      <c r="A4" s="16"/>
      <c r="B4" s="20" t="s">
        <v>2</v>
      </c>
      <c r="C4" s="20" t="s">
        <v>13</v>
      </c>
      <c r="D4" s="17"/>
    </row>
    <row r="5" spans="1:4" x14ac:dyDescent="0.2">
      <c r="A5" s="16"/>
      <c r="B5" s="25" t="s">
        <v>8</v>
      </c>
      <c r="C5" s="40">
        <f>COUNTIF('++Adatok'!B2:B97,"nő")</f>
        <v>44</v>
      </c>
      <c r="D5" s="17"/>
    </row>
    <row r="6" spans="1:4" ht="13.5" thickBot="1" x14ac:dyDescent="0.25">
      <c r="A6" s="16"/>
      <c r="B6" s="26" t="s">
        <v>6</v>
      </c>
      <c r="C6" s="41">
        <f>COUNTIF('++Adatok'!B2:B97,"férfi")</f>
        <v>52</v>
      </c>
      <c r="D6" s="17"/>
    </row>
    <row r="7" spans="1:4" x14ac:dyDescent="0.2">
      <c r="A7" s="16"/>
      <c r="B7" s="24" t="s">
        <v>0</v>
      </c>
      <c r="C7" s="47">
        <f>COUNTA('++Adatok'!B2:B97)</f>
        <v>96</v>
      </c>
      <c r="D7" s="17"/>
    </row>
    <row r="8" spans="1:4" x14ac:dyDescent="0.2">
      <c r="A8" s="16"/>
      <c r="B8" s="22"/>
      <c r="C8" s="22"/>
      <c r="D8" s="17"/>
    </row>
    <row r="9" spans="1:4" x14ac:dyDescent="0.2">
      <c r="A9" s="16"/>
      <c r="B9" s="22"/>
      <c r="C9" s="22"/>
      <c r="D9" s="17"/>
    </row>
    <row r="10" spans="1:4" x14ac:dyDescent="0.2">
      <c r="A10" s="16"/>
      <c r="B10" s="29" t="s">
        <v>12</v>
      </c>
      <c r="C10" s="19"/>
      <c r="D10" s="17"/>
    </row>
    <row r="11" spans="1:4" x14ac:dyDescent="0.2">
      <c r="A11" s="16"/>
      <c r="B11" s="19"/>
      <c r="C11" s="19"/>
      <c r="D11" s="16"/>
    </row>
    <row r="12" spans="1:4" ht="13.5" thickBot="1" x14ac:dyDescent="0.25">
      <c r="A12" s="16"/>
      <c r="B12" s="20" t="s">
        <v>14</v>
      </c>
      <c r="C12" s="20" t="s">
        <v>13</v>
      </c>
      <c r="D12" s="16"/>
    </row>
    <row r="13" spans="1:4" x14ac:dyDescent="0.2">
      <c r="A13" s="16"/>
      <c r="B13" s="25" t="s">
        <v>11</v>
      </c>
      <c r="C13" s="40">
        <f>COUNTIF('++Adatok'!$D$2:$D$97,"kisegítő")</f>
        <v>6</v>
      </c>
      <c r="D13" s="16"/>
    </row>
    <row r="14" spans="1:4" x14ac:dyDescent="0.2">
      <c r="A14" s="16"/>
      <c r="B14" s="23" t="s">
        <v>10</v>
      </c>
      <c r="C14" s="42">
        <f>COUNTIF('++Adatok'!$D$2:$D$97,"beosztott")</f>
        <v>70</v>
      </c>
      <c r="D14" s="16"/>
    </row>
    <row r="15" spans="1:4" x14ac:dyDescent="0.2">
      <c r="A15" s="16"/>
      <c r="B15" s="23" t="s">
        <v>9</v>
      </c>
      <c r="C15" s="42">
        <f>COUNTIF('++Adatok'!$D$2:$D$97,"vezető")</f>
        <v>15</v>
      </c>
      <c r="D15" s="16"/>
    </row>
    <row r="16" spans="1:4" ht="13.5" thickBot="1" x14ac:dyDescent="0.25">
      <c r="A16" s="16"/>
      <c r="B16" s="26" t="s">
        <v>7</v>
      </c>
      <c r="C16" s="41">
        <f>COUNTIF('++Adatok'!$D$2:$D$97,"felső vezető")</f>
        <v>5</v>
      </c>
      <c r="D16" s="16"/>
    </row>
    <row r="17" spans="1:4" x14ac:dyDescent="0.2">
      <c r="A17" s="16"/>
      <c r="B17" s="24" t="s">
        <v>0</v>
      </c>
      <c r="C17" s="47">
        <f>COUNTA('++Adatok'!C2:C97)</f>
        <v>96</v>
      </c>
      <c r="D17" s="16"/>
    </row>
    <row r="18" spans="1:4" x14ac:dyDescent="0.2">
      <c r="A18" s="16"/>
      <c r="B18" s="22"/>
      <c r="C18" s="22"/>
      <c r="D18" s="16"/>
    </row>
    <row r="19" spans="1:4" x14ac:dyDescent="0.2">
      <c r="A19" s="16"/>
      <c r="B19" s="19"/>
      <c r="C19" s="19"/>
      <c r="D19" s="16"/>
    </row>
    <row r="20" spans="1:4" x14ac:dyDescent="0.2">
      <c r="A20" s="16"/>
      <c r="B20" s="29" t="s">
        <v>15</v>
      </c>
      <c r="C20" s="19"/>
      <c r="D20" s="16"/>
    </row>
    <row r="21" spans="1:4" x14ac:dyDescent="0.2">
      <c r="A21" s="16"/>
      <c r="B21" s="19"/>
      <c r="C21" s="19"/>
      <c r="D21" s="16"/>
    </row>
    <row r="22" spans="1:4" x14ac:dyDescent="0.2">
      <c r="A22" s="16"/>
      <c r="B22" s="24" t="s">
        <v>21</v>
      </c>
      <c r="C22" s="59">
        <f>AVERAGE('++Adatok'!$E$2:$E$97)</f>
        <v>95260.416666666672</v>
      </c>
      <c r="D22" s="16"/>
    </row>
    <row r="23" spans="1:4" x14ac:dyDescent="0.2">
      <c r="A23" s="16"/>
      <c r="B23" s="24" t="s">
        <v>22</v>
      </c>
      <c r="C23" s="59">
        <f>MIN('++Adatok'!$E$2:$E$97)</f>
        <v>53000</v>
      </c>
      <c r="D23" s="16"/>
    </row>
    <row r="24" spans="1:4" x14ac:dyDescent="0.2">
      <c r="A24" s="16"/>
      <c r="B24" s="24" t="s">
        <v>23</v>
      </c>
      <c r="C24" s="59">
        <f>MAX('++Adatok'!$E$2:$E$97)</f>
        <v>321000</v>
      </c>
      <c r="D24" s="16"/>
    </row>
    <row r="25" spans="1:4" x14ac:dyDescent="0.2">
      <c r="A25" s="16"/>
      <c r="B25" s="24" t="s">
        <v>24</v>
      </c>
      <c r="C25" s="60">
        <f>MEDIAN('++Adatok'!$E$2:$E$97)</f>
        <v>66000</v>
      </c>
      <c r="D25" s="16"/>
    </row>
    <row r="26" spans="1:4" x14ac:dyDescent="0.2">
      <c r="A26" s="16"/>
      <c r="B26" s="24" t="s">
        <v>25</v>
      </c>
      <c r="C26" s="60">
        <f>MODE('++Adatok'!$E$2:$E$97)</f>
        <v>62000</v>
      </c>
      <c r="D26" s="16"/>
    </row>
    <row r="27" spans="1:4" ht="13.5" thickBot="1" x14ac:dyDescent="0.25">
      <c r="A27" s="16"/>
      <c r="B27" s="27" t="s">
        <v>26</v>
      </c>
      <c r="C27" s="61">
        <f>STDEV('++Adatok'!$E$2:$E$97)</f>
        <v>66306.345618637788</v>
      </c>
      <c r="D27" s="16"/>
    </row>
    <row r="28" spans="1:4" x14ac:dyDescent="0.2">
      <c r="A28" s="16"/>
      <c r="B28" s="21" t="s">
        <v>27</v>
      </c>
      <c r="C28" s="43">
        <f>COUNTIF('++Adatok'!$E$2:$E$97,"&lt;100000")</f>
        <v>76</v>
      </c>
      <c r="D28" s="16"/>
    </row>
    <row r="29" spans="1:4" x14ac:dyDescent="0.2">
      <c r="A29" s="16"/>
      <c r="B29" s="21" t="s">
        <v>28</v>
      </c>
      <c r="C29" s="43">
        <f>COUNTIF('++Adatok'!$E$2:$E$97,"&gt;200000")</f>
        <v>10</v>
      </c>
      <c r="D29" s="16"/>
    </row>
    <row r="30" spans="1:4" x14ac:dyDescent="0.2">
      <c r="A30" s="16"/>
      <c r="B30" s="16"/>
      <c r="C30" s="16"/>
      <c r="D30" s="16"/>
    </row>
    <row r="31" spans="1:4" x14ac:dyDescent="0.2">
      <c r="A31" s="16"/>
      <c r="B31" s="16"/>
      <c r="C31" s="16"/>
      <c r="D31" s="16"/>
    </row>
    <row r="32" spans="1:4" x14ac:dyDescent="0.2">
      <c r="A32" s="16"/>
      <c r="B32" s="16"/>
      <c r="C32" s="16"/>
      <c r="D32" s="16"/>
    </row>
    <row r="33" spans="1:4" x14ac:dyDescent="0.2">
      <c r="A33" s="16"/>
      <c r="B33" s="16"/>
      <c r="C33" s="16"/>
      <c r="D33" s="16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13"/>
  <sheetViews>
    <sheetView workbookViewId="0">
      <selection activeCell="E23" sqref="E23"/>
    </sheetView>
  </sheetViews>
  <sheetFormatPr defaultRowHeight="12.75" x14ac:dyDescent="0.2"/>
  <cols>
    <col min="1" max="1" width="9.140625" style="1"/>
    <col min="2" max="2" width="14.42578125" style="1" customWidth="1"/>
    <col min="3" max="3" width="13.7109375" style="1" customWidth="1"/>
    <col min="4" max="4" width="14.85546875" style="1" customWidth="1"/>
    <col min="5" max="5" width="16.28515625" style="1" customWidth="1"/>
    <col min="6" max="6" width="17.85546875" style="1" customWidth="1"/>
    <col min="7" max="16384" width="9.140625" style="1"/>
  </cols>
  <sheetData>
    <row r="1" spans="1:7" ht="12" customHeight="1" x14ac:dyDescent="0.2">
      <c r="A1" s="19"/>
      <c r="B1" s="66" t="s">
        <v>97</v>
      </c>
      <c r="C1" s="19"/>
      <c r="D1" s="19"/>
      <c r="E1" s="19"/>
      <c r="F1" s="19"/>
      <c r="G1" s="19"/>
    </row>
    <row r="2" spans="1:7" ht="24.75" customHeight="1" x14ac:dyDescent="0.2">
      <c r="A2" s="19"/>
      <c r="B2" s="18" t="s">
        <v>16</v>
      </c>
      <c r="C2" s="19"/>
      <c r="D2" s="19"/>
      <c r="E2" s="19"/>
      <c r="F2" s="19"/>
      <c r="G2" s="19"/>
    </row>
    <row r="3" spans="1:7" x14ac:dyDescent="0.2">
      <c r="A3" s="19"/>
      <c r="B3" s="19"/>
      <c r="C3" s="19"/>
      <c r="D3" s="19"/>
      <c r="E3" s="19"/>
      <c r="F3" s="19"/>
      <c r="G3" s="19"/>
    </row>
    <row r="4" spans="1:7" ht="50.25" customHeight="1" x14ac:dyDescent="0.2">
      <c r="A4" s="19"/>
      <c r="B4" s="34" t="s">
        <v>17</v>
      </c>
      <c r="C4" s="34" t="s">
        <v>18</v>
      </c>
      <c r="D4" s="34" t="s">
        <v>19</v>
      </c>
      <c r="E4" s="35" t="s">
        <v>20</v>
      </c>
      <c r="F4" s="35" t="s">
        <v>99</v>
      </c>
      <c r="G4" s="19"/>
    </row>
    <row r="5" spans="1:7" x14ac:dyDescent="0.2">
      <c r="A5" s="19"/>
      <c r="B5" s="28"/>
      <c r="C5" s="28">
        <v>60000</v>
      </c>
      <c r="D5" s="45">
        <f t="array" ref="D5:D11">FREQUENCY('++Adatok'!E2:E97,C5:C11)</f>
        <v>25</v>
      </c>
      <c r="E5" s="44">
        <f t="shared" ref="E5:E11" si="0">D5/$D$12</f>
        <v>0.26041666666666669</v>
      </c>
      <c r="F5" s="44">
        <f>E5</f>
        <v>0.26041666666666669</v>
      </c>
      <c r="G5" s="19"/>
    </row>
    <row r="6" spans="1:7" x14ac:dyDescent="0.2">
      <c r="A6" s="19"/>
      <c r="B6" s="28">
        <v>61000</v>
      </c>
      <c r="C6" s="28">
        <v>110000</v>
      </c>
      <c r="D6" s="45">
        <v>51</v>
      </c>
      <c r="E6" s="44">
        <f t="shared" si="0"/>
        <v>0.53125</v>
      </c>
      <c r="F6" s="44">
        <f t="shared" ref="F6:F11" si="1">F5+E6</f>
        <v>0.79166666666666674</v>
      </c>
      <c r="G6" s="19"/>
    </row>
    <row r="7" spans="1:7" x14ac:dyDescent="0.2">
      <c r="A7" s="19"/>
      <c r="B7" s="28">
        <v>111000</v>
      </c>
      <c r="C7" s="28">
        <v>160000</v>
      </c>
      <c r="D7" s="45">
        <v>2</v>
      </c>
      <c r="E7" s="44">
        <f t="shared" si="0"/>
        <v>2.0833333333333332E-2</v>
      </c>
      <c r="F7" s="44">
        <f t="shared" si="1"/>
        <v>0.81250000000000011</v>
      </c>
      <c r="G7" s="19"/>
    </row>
    <row r="8" spans="1:7" x14ac:dyDescent="0.2">
      <c r="A8" s="19"/>
      <c r="B8" s="28">
        <v>161000</v>
      </c>
      <c r="C8" s="28">
        <v>210000</v>
      </c>
      <c r="D8" s="45">
        <v>11</v>
      </c>
      <c r="E8" s="44">
        <f t="shared" si="0"/>
        <v>0.11458333333333333</v>
      </c>
      <c r="F8" s="44">
        <f t="shared" si="1"/>
        <v>0.92708333333333348</v>
      </c>
      <c r="G8" s="19"/>
    </row>
    <row r="9" spans="1:7" x14ac:dyDescent="0.2">
      <c r="A9" s="19"/>
      <c r="B9" s="28">
        <v>211000</v>
      </c>
      <c r="C9" s="28">
        <v>260000</v>
      </c>
      <c r="D9" s="45">
        <v>3</v>
      </c>
      <c r="E9" s="44">
        <f t="shared" si="0"/>
        <v>3.125E-2</v>
      </c>
      <c r="F9" s="44">
        <f t="shared" si="1"/>
        <v>0.95833333333333348</v>
      </c>
      <c r="G9" s="19"/>
    </row>
    <row r="10" spans="1:7" x14ac:dyDescent="0.2">
      <c r="A10" s="19"/>
      <c r="B10" s="28">
        <v>261000</v>
      </c>
      <c r="C10" s="28">
        <v>310000</v>
      </c>
      <c r="D10" s="45">
        <v>1</v>
      </c>
      <c r="E10" s="44">
        <f t="shared" si="0"/>
        <v>1.0416666666666666E-2</v>
      </c>
      <c r="F10" s="44">
        <f t="shared" si="1"/>
        <v>0.96875000000000011</v>
      </c>
      <c r="G10" s="19"/>
    </row>
    <row r="11" spans="1:7" x14ac:dyDescent="0.2">
      <c r="A11" s="19"/>
      <c r="B11" s="28">
        <v>311000</v>
      </c>
      <c r="C11" s="28">
        <v>360000</v>
      </c>
      <c r="D11" s="45">
        <v>3</v>
      </c>
      <c r="E11" s="44">
        <f t="shared" si="0"/>
        <v>3.125E-2</v>
      </c>
      <c r="F11" s="44">
        <f t="shared" si="1"/>
        <v>1</v>
      </c>
      <c r="G11" s="19"/>
    </row>
    <row r="12" spans="1:7" x14ac:dyDescent="0.2">
      <c r="A12" s="19"/>
      <c r="B12" s="58"/>
      <c r="C12" s="58" t="s">
        <v>0</v>
      </c>
      <c r="D12" s="46">
        <f>SUM(D5:D11)</f>
        <v>96</v>
      </c>
      <c r="E12" s="19"/>
      <c r="F12" s="19"/>
      <c r="G12" s="19"/>
    </row>
    <row r="13" spans="1:7" x14ac:dyDescent="0.2">
      <c r="A13" s="19"/>
      <c r="B13" s="19"/>
      <c r="C13" s="19"/>
      <c r="D13" s="19"/>
      <c r="E13" s="19"/>
      <c r="F13" s="19"/>
      <c r="G13" s="19"/>
    </row>
  </sheetData>
  <phoneticPr fontId="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L35"/>
  <sheetViews>
    <sheetView zoomScale="75" workbookViewId="0">
      <selection activeCell="J18" sqref="J18"/>
    </sheetView>
  </sheetViews>
  <sheetFormatPr defaultRowHeight="12.75" x14ac:dyDescent="0.2"/>
  <cols>
    <col min="1" max="1" width="21.140625" style="1" bestFit="1" customWidth="1"/>
    <col min="2" max="2" width="11.42578125" style="1" customWidth="1"/>
    <col min="3" max="3" width="30.140625" style="1" bestFit="1" customWidth="1"/>
    <col min="4" max="4" width="12.28515625" style="1" bestFit="1" customWidth="1"/>
    <col min="5" max="5" width="10.42578125" style="1" customWidth="1"/>
    <col min="6" max="6" width="9.140625" style="1"/>
    <col min="7" max="7" width="9.28515625" style="1" bestFit="1" customWidth="1"/>
    <col min="8" max="8" width="7" style="1" bestFit="1" customWidth="1"/>
    <col min="9" max="9" width="12" style="1" bestFit="1" customWidth="1"/>
    <col min="10" max="10" width="13.28515625" style="1" bestFit="1" customWidth="1"/>
    <col min="11" max="11" width="11.5703125" style="1" bestFit="1" customWidth="1"/>
    <col min="12" max="12" width="18.42578125" style="1" bestFit="1" customWidth="1"/>
    <col min="13" max="16384" width="9.140625" style="1"/>
  </cols>
  <sheetData>
    <row r="1" spans="1:12" ht="29.25" customHeight="1" thickBot="1" x14ac:dyDescent="0.25">
      <c r="A1" s="75" t="s">
        <v>97</v>
      </c>
      <c r="B1" s="75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5.5" customHeight="1" thickBot="1" x14ac:dyDescent="0.25">
      <c r="A2" s="76" t="s">
        <v>104</v>
      </c>
      <c r="B2" s="77"/>
      <c r="C2" s="77"/>
      <c r="D2" s="77"/>
      <c r="E2" s="78"/>
      <c r="F2" s="16"/>
      <c r="G2" s="79" t="s">
        <v>103</v>
      </c>
      <c r="H2" s="80"/>
      <c r="I2" s="80"/>
      <c r="J2" s="80"/>
      <c r="K2" s="80"/>
      <c r="L2" s="81"/>
    </row>
    <row r="3" spans="1:12" ht="30.75" customHeight="1" x14ac:dyDescent="0.2">
      <c r="A3" s="57" t="s">
        <v>29</v>
      </c>
      <c r="B3" s="57" t="s">
        <v>30</v>
      </c>
      <c r="C3" s="57" t="s">
        <v>31</v>
      </c>
      <c r="D3" s="57" t="s">
        <v>32</v>
      </c>
      <c r="E3" s="57" t="s">
        <v>33</v>
      </c>
      <c r="F3" s="33"/>
      <c r="G3" s="82" t="s">
        <v>34</v>
      </c>
      <c r="H3" s="83"/>
      <c r="I3" s="67" t="s">
        <v>35</v>
      </c>
      <c r="J3" s="68" t="s">
        <v>101</v>
      </c>
      <c r="K3" s="68" t="s">
        <v>100</v>
      </c>
      <c r="L3" s="68" t="s">
        <v>102</v>
      </c>
    </row>
    <row r="4" spans="1:12" x14ac:dyDescent="0.2">
      <c r="A4" s="55" t="s">
        <v>36</v>
      </c>
      <c r="B4" s="48" t="s">
        <v>37</v>
      </c>
      <c r="C4" s="48" t="s">
        <v>38</v>
      </c>
      <c r="D4" s="53">
        <v>5470</v>
      </c>
      <c r="E4" s="49">
        <v>187</v>
      </c>
      <c r="F4" s="16"/>
      <c r="G4" s="64"/>
      <c r="H4" s="30">
        <v>4000</v>
      </c>
      <c r="I4" s="69">
        <f t="array" ref="I4:I8">FREQUENCY(D4:D32,H4:H8)</f>
        <v>1</v>
      </c>
      <c r="J4" s="70">
        <f>I4/SUM($I$4:$I$8)</f>
        <v>3.4482758620689655E-2</v>
      </c>
      <c r="K4" s="69">
        <f>I4</f>
        <v>1</v>
      </c>
      <c r="L4" s="71">
        <f>K4/SUM($I$4:$I$8)</f>
        <v>3.4482758620689655E-2</v>
      </c>
    </row>
    <row r="5" spans="1:12" x14ac:dyDescent="0.2">
      <c r="A5" s="55" t="s">
        <v>40</v>
      </c>
      <c r="B5" s="48" t="s">
        <v>41</v>
      </c>
      <c r="C5" s="48" t="s">
        <v>42</v>
      </c>
      <c r="D5" s="53">
        <v>9327</v>
      </c>
      <c r="E5" s="49">
        <v>273</v>
      </c>
      <c r="F5" s="16"/>
      <c r="G5" s="31">
        <v>4000.1</v>
      </c>
      <c r="H5" s="30">
        <v>8000</v>
      </c>
      <c r="I5" s="69">
        <v>8</v>
      </c>
      <c r="J5" s="70">
        <f>I5/SUM($I$4:$I$8)</f>
        <v>0.27586206896551724</v>
      </c>
      <c r="K5" s="69">
        <f>I5+K4</f>
        <v>9</v>
      </c>
      <c r="L5" s="71">
        <f>K5/SUM($I$4:$I$8)</f>
        <v>0.31034482758620691</v>
      </c>
    </row>
    <row r="6" spans="1:12" x14ac:dyDescent="0.2">
      <c r="A6" s="55" t="s">
        <v>43</v>
      </c>
      <c r="B6" s="48" t="s">
        <v>44</v>
      </c>
      <c r="C6" s="48" t="s">
        <v>45</v>
      </c>
      <c r="D6" s="53">
        <v>12626</v>
      </c>
      <c r="E6" s="49">
        <v>600</v>
      </c>
      <c r="F6" s="16"/>
      <c r="G6" s="31">
        <v>8000.1</v>
      </c>
      <c r="H6" s="30">
        <v>12000</v>
      </c>
      <c r="I6" s="69">
        <v>9</v>
      </c>
      <c r="J6" s="70">
        <f>I6/SUM($I$4:$I$8)</f>
        <v>0.31034482758620691</v>
      </c>
      <c r="K6" s="69">
        <f>I6+K5</f>
        <v>18</v>
      </c>
      <c r="L6" s="71">
        <f>K6/SUM($I$4:$I$8)</f>
        <v>0.62068965517241381</v>
      </c>
    </row>
    <row r="7" spans="1:12" x14ac:dyDescent="0.2">
      <c r="A7" s="55" t="s">
        <v>46</v>
      </c>
      <c r="B7" s="48" t="s">
        <v>41</v>
      </c>
      <c r="C7" s="48" t="s">
        <v>47</v>
      </c>
      <c r="D7" s="53">
        <v>5952</v>
      </c>
      <c r="E7" s="49">
        <v>430</v>
      </c>
      <c r="F7" s="16"/>
      <c r="G7" s="31">
        <v>12000.1</v>
      </c>
      <c r="H7" s="30">
        <v>15000</v>
      </c>
      <c r="I7" s="69">
        <v>10</v>
      </c>
      <c r="J7" s="70">
        <f>I7/SUM($I$4:$I$8)</f>
        <v>0.34482758620689657</v>
      </c>
      <c r="K7" s="69">
        <f>I7+K6</f>
        <v>28</v>
      </c>
      <c r="L7" s="71">
        <f>K7/SUM($I$4:$I$8)</f>
        <v>0.96551724137931039</v>
      </c>
    </row>
    <row r="8" spans="1:12" ht="13.5" thickBot="1" x14ac:dyDescent="0.25">
      <c r="A8" s="55" t="s">
        <v>48</v>
      </c>
      <c r="B8" s="48" t="s">
        <v>49</v>
      </c>
      <c r="C8" s="48" t="s">
        <v>50</v>
      </c>
      <c r="D8" s="53">
        <v>16374</v>
      </c>
      <c r="E8" s="49">
        <v>1454</v>
      </c>
      <c r="F8" s="16"/>
      <c r="G8" s="32">
        <v>15000.1</v>
      </c>
      <c r="H8" s="63" t="s">
        <v>39</v>
      </c>
      <c r="I8" s="72">
        <v>1</v>
      </c>
      <c r="J8" s="73">
        <f>I8/SUM($I$4:$I$8)</f>
        <v>3.4482758620689655E-2</v>
      </c>
      <c r="K8" s="72">
        <f>I8+K7</f>
        <v>29</v>
      </c>
      <c r="L8" s="74">
        <f>K8/SUM($I$4:$I$8)</f>
        <v>1</v>
      </c>
    </row>
    <row r="9" spans="1:12" x14ac:dyDescent="0.2">
      <c r="A9" s="55" t="s">
        <v>51</v>
      </c>
      <c r="B9" s="48" t="s">
        <v>52</v>
      </c>
      <c r="C9" s="48" t="s">
        <v>45</v>
      </c>
      <c r="D9" s="53">
        <v>5974</v>
      </c>
      <c r="E9" s="49">
        <v>-752</v>
      </c>
      <c r="F9" s="16"/>
      <c r="G9" s="16"/>
      <c r="H9" s="16"/>
      <c r="I9" s="16"/>
      <c r="J9" s="16"/>
      <c r="K9" s="16"/>
      <c r="L9" s="16"/>
    </row>
    <row r="10" spans="1:12" x14ac:dyDescent="0.2">
      <c r="A10" s="55" t="s">
        <v>53</v>
      </c>
      <c r="B10" s="48" t="s">
        <v>41</v>
      </c>
      <c r="C10" s="48" t="s">
        <v>47</v>
      </c>
      <c r="D10" s="53">
        <v>9428</v>
      </c>
      <c r="E10" s="49">
        <v>1146</v>
      </c>
      <c r="F10" s="16"/>
      <c r="G10" s="16"/>
      <c r="H10" s="16"/>
      <c r="I10" s="16"/>
      <c r="J10" s="16"/>
      <c r="K10" s="16"/>
      <c r="L10" s="16"/>
    </row>
    <row r="11" spans="1:12" x14ac:dyDescent="0.2">
      <c r="A11" s="55" t="s">
        <v>54</v>
      </c>
      <c r="B11" s="48" t="s">
        <v>55</v>
      </c>
      <c r="C11" s="48" t="s">
        <v>56</v>
      </c>
      <c r="D11" s="53">
        <v>13148</v>
      </c>
      <c r="E11" s="49">
        <v>375</v>
      </c>
      <c r="F11" s="16"/>
      <c r="G11" s="16"/>
      <c r="H11" s="16"/>
      <c r="I11" s="16"/>
      <c r="J11" s="16"/>
      <c r="K11" s="16"/>
      <c r="L11" s="16"/>
    </row>
    <row r="12" spans="1:12" x14ac:dyDescent="0.2">
      <c r="A12" s="55" t="s">
        <v>57</v>
      </c>
      <c r="B12" s="48" t="s">
        <v>41</v>
      </c>
      <c r="C12" s="48" t="s">
        <v>47</v>
      </c>
      <c r="D12" s="53">
        <v>4584</v>
      </c>
      <c r="E12" s="49">
        <v>272</v>
      </c>
      <c r="F12" s="33"/>
      <c r="G12" s="16"/>
      <c r="H12" s="16"/>
      <c r="I12" s="16"/>
      <c r="J12" s="16"/>
      <c r="K12" s="16"/>
      <c r="L12" s="16"/>
    </row>
    <row r="13" spans="1:12" x14ac:dyDescent="0.2">
      <c r="A13" s="55" t="s">
        <v>58</v>
      </c>
      <c r="B13" s="48" t="s">
        <v>59</v>
      </c>
      <c r="C13" s="48" t="s">
        <v>60</v>
      </c>
      <c r="D13" s="53">
        <v>13105</v>
      </c>
      <c r="E13" s="49">
        <v>-154</v>
      </c>
      <c r="F13" s="16"/>
      <c r="G13" s="16"/>
      <c r="H13" s="16"/>
      <c r="I13" s="16"/>
      <c r="J13" s="16"/>
      <c r="K13" s="16"/>
      <c r="L13" s="16"/>
    </row>
    <row r="14" spans="1:12" x14ac:dyDescent="0.2">
      <c r="A14" s="55" t="s">
        <v>61</v>
      </c>
      <c r="B14" s="48" t="s">
        <v>41</v>
      </c>
      <c r="C14" s="48" t="s">
        <v>47</v>
      </c>
      <c r="D14" s="53">
        <v>8084</v>
      </c>
      <c r="E14" s="49">
        <v>910</v>
      </c>
      <c r="F14" s="16"/>
      <c r="G14" s="16"/>
      <c r="H14" s="16"/>
      <c r="I14" s="16"/>
      <c r="J14" s="16"/>
      <c r="K14" s="16"/>
      <c r="L14" s="16"/>
    </row>
    <row r="15" spans="1:12" x14ac:dyDescent="0.2">
      <c r="A15" s="55" t="s">
        <v>62</v>
      </c>
      <c r="B15" s="48" t="s">
        <v>41</v>
      </c>
      <c r="C15" s="48" t="s">
        <v>56</v>
      </c>
      <c r="D15" s="53">
        <v>14174</v>
      </c>
      <c r="E15" s="49">
        <v>-203</v>
      </c>
    </row>
    <row r="16" spans="1:12" x14ac:dyDescent="0.2">
      <c r="A16" s="55" t="s">
        <v>63</v>
      </c>
      <c r="B16" s="48" t="s">
        <v>64</v>
      </c>
      <c r="C16" s="48" t="s">
        <v>65</v>
      </c>
      <c r="D16" s="53">
        <v>12948</v>
      </c>
      <c r="E16" s="49">
        <v>118</v>
      </c>
    </row>
    <row r="17" spans="1:5" x14ac:dyDescent="0.2">
      <c r="A17" s="55" t="s">
        <v>66</v>
      </c>
      <c r="B17" s="48" t="s">
        <v>37</v>
      </c>
      <c r="C17" s="48" t="s">
        <v>67</v>
      </c>
      <c r="D17" s="53">
        <v>6014</v>
      </c>
      <c r="E17" s="49">
        <v>218</v>
      </c>
    </row>
    <row r="18" spans="1:5" x14ac:dyDescent="0.2">
      <c r="A18" s="55" t="s">
        <v>68</v>
      </c>
      <c r="B18" s="48" t="s">
        <v>37</v>
      </c>
      <c r="C18" s="48" t="s">
        <v>45</v>
      </c>
      <c r="D18" s="53">
        <v>8421</v>
      </c>
      <c r="E18" s="49">
        <v>449</v>
      </c>
    </row>
    <row r="19" spans="1:5" x14ac:dyDescent="0.2">
      <c r="A19" s="55" t="s">
        <v>69</v>
      </c>
      <c r="B19" s="48" t="s">
        <v>41</v>
      </c>
      <c r="C19" s="48" t="s">
        <v>70</v>
      </c>
      <c r="D19" s="53">
        <v>3050</v>
      </c>
      <c r="E19" s="49">
        <v>166</v>
      </c>
    </row>
    <row r="20" spans="1:5" x14ac:dyDescent="0.2">
      <c r="A20" s="55" t="s">
        <v>71</v>
      </c>
      <c r="B20" s="48" t="s">
        <v>41</v>
      </c>
      <c r="C20" s="48" t="s">
        <v>72</v>
      </c>
      <c r="D20" s="53">
        <v>9995</v>
      </c>
      <c r="E20" s="49">
        <v>440</v>
      </c>
    </row>
    <row r="21" spans="1:5" x14ac:dyDescent="0.2">
      <c r="A21" s="55" t="s">
        <v>73</v>
      </c>
      <c r="B21" s="48" t="s">
        <v>52</v>
      </c>
      <c r="C21" s="48" t="s">
        <v>67</v>
      </c>
      <c r="D21" s="53">
        <v>8258</v>
      </c>
      <c r="E21" s="49">
        <v>491</v>
      </c>
    </row>
    <row r="22" spans="1:5" x14ac:dyDescent="0.2">
      <c r="A22" s="55" t="s">
        <v>74</v>
      </c>
      <c r="B22" s="48" t="s">
        <v>41</v>
      </c>
      <c r="C22" s="48" t="s">
        <v>75</v>
      </c>
      <c r="D22" s="53">
        <v>4676</v>
      </c>
      <c r="E22" s="49">
        <v>276</v>
      </c>
    </row>
    <row r="23" spans="1:5" x14ac:dyDescent="0.2">
      <c r="A23" s="55" t="s">
        <v>76</v>
      </c>
      <c r="B23" s="48" t="s">
        <v>77</v>
      </c>
      <c r="C23" s="48" t="s">
        <v>78</v>
      </c>
      <c r="D23" s="53">
        <v>10253</v>
      </c>
      <c r="E23" s="49">
        <v>358</v>
      </c>
    </row>
    <row r="24" spans="1:5" x14ac:dyDescent="0.2">
      <c r="A24" s="55" t="s">
        <v>79</v>
      </c>
      <c r="B24" s="48" t="s">
        <v>41</v>
      </c>
      <c r="C24" s="48" t="s">
        <v>56</v>
      </c>
      <c r="D24" s="53">
        <v>13625</v>
      </c>
      <c r="E24" s="49">
        <v>34</v>
      </c>
    </row>
    <row r="25" spans="1:5" x14ac:dyDescent="0.2">
      <c r="A25" s="55" t="s">
        <v>80</v>
      </c>
      <c r="B25" s="48" t="s">
        <v>37</v>
      </c>
      <c r="C25" s="48" t="s">
        <v>81</v>
      </c>
      <c r="D25" s="53">
        <v>8122</v>
      </c>
      <c r="E25" s="49">
        <v>255</v>
      </c>
    </row>
    <row r="26" spans="1:5" x14ac:dyDescent="0.2">
      <c r="A26" s="55" t="s">
        <v>82</v>
      </c>
      <c r="B26" s="48" t="s">
        <v>64</v>
      </c>
      <c r="C26" s="48" t="s">
        <v>83</v>
      </c>
      <c r="D26" s="53">
        <v>12296</v>
      </c>
      <c r="E26" s="49">
        <v>1155</v>
      </c>
    </row>
    <row r="27" spans="1:5" x14ac:dyDescent="0.2">
      <c r="A27" s="55" t="s">
        <v>84</v>
      </c>
      <c r="B27" s="48" t="s">
        <v>41</v>
      </c>
      <c r="C27" s="48" t="s">
        <v>85</v>
      </c>
      <c r="D27" s="53">
        <v>14870</v>
      </c>
      <c r="E27" s="49">
        <v>1636</v>
      </c>
    </row>
    <row r="28" spans="1:5" x14ac:dyDescent="0.2">
      <c r="A28" s="55" t="s">
        <v>86</v>
      </c>
      <c r="B28" s="48" t="s">
        <v>64</v>
      </c>
      <c r="C28" s="48" t="s">
        <v>87</v>
      </c>
      <c r="D28" s="53">
        <v>14116</v>
      </c>
      <c r="E28" s="49">
        <v>265</v>
      </c>
    </row>
    <row r="29" spans="1:5" x14ac:dyDescent="0.2">
      <c r="A29" s="55" t="s">
        <v>88</v>
      </c>
      <c r="B29" s="48" t="s">
        <v>89</v>
      </c>
      <c r="C29" s="48" t="s">
        <v>65</v>
      </c>
      <c r="D29" s="53">
        <v>6981</v>
      </c>
      <c r="E29" s="49">
        <v>196</v>
      </c>
    </row>
    <row r="30" spans="1:5" x14ac:dyDescent="0.2">
      <c r="A30" s="55" t="s">
        <v>90</v>
      </c>
      <c r="B30" s="48" t="s">
        <v>37</v>
      </c>
      <c r="C30" s="48" t="s">
        <v>85</v>
      </c>
      <c r="D30" s="53">
        <v>5984</v>
      </c>
      <c r="E30" s="49">
        <v>-75</v>
      </c>
    </row>
    <row r="31" spans="1:5" x14ac:dyDescent="0.2">
      <c r="A31" s="55" t="s">
        <v>91</v>
      </c>
      <c r="B31" s="48" t="s">
        <v>92</v>
      </c>
      <c r="C31" s="48" t="s">
        <v>78</v>
      </c>
      <c r="D31" s="53">
        <v>13333</v>
      </c>
      <c r="E31" s="49">
        <v>179</v>
      </c>
    </row>
    <row r="32" spans="1:5" ht="13.5" thickBot="1" x14ac:dyDescent="0.25">
      <c r="A32" s="56" t="s">
        <v>93</v>
      </c>
      <c r="B32" s="50" t="s">
        <v>41</v>
      </c>
      <c r="C32" s="50" t="s">
        <v>56</v>
      </c>
      <c r="D32" s="54">
        <v>10343</v>
      </c>
      <c r="E32" s="51">
        <v>13</v>
      </c>
    </row>
    <row r="33" spans="1:5" x14ac:dyDescent="0.2">
      <c r="A33" s="52" t="s">
        <v>94</v>
      </c>
      <c r="B33" s="52"/>
      <c r="C33" s="52"/>
      <c r="D33" s="52"/>
      <c r="E33" s="52"/>
    </row>
    <row r="34" spans="1:5" x14ac:dyDescent="0.2">
      <c r="D34" s="39"/>
    </row>
    <row r="35" spans="1:5" x14ac:dyDescent="0.2">
      <c r="D35" s="39"/>
    </row>
  </sheetData>
  <mergeCells count="3">
    <mergeCell ref="A2:E2"/>
    <mergeCell ref="G2:L2"/>
    <mergeCell ref="G3:H3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Feladat</vt:lpstr>
      <vt:lpstr>++Adatok</vt:lpstr>
      <vt:lpstr>++Hány_fő (15')</vt:lpstr>
      <vt:lpstr>++Gyakoriság (15')</vt:lpstr>
      <vt:lpstr>Gyakoriság (15')</vt:lpstr>
    </vt:vector>
  </TitlesOfParts>
  <Company>EKF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Devosa Ivan</dc:creator>
  <cp:lastModifiedBy>Ivan Ph.D. Dr. Devosa</cp:lastModifiedBy>
  <dcterms:created xsi:type="dcterms:W3CDTF">2004-10-04T07:15:53Z</dcterms:created>
  <dcterms:modified xsi:type="dcterms:W3CDTF">2020-03-19T23:06:30Z</dcterms:modified>
</cp:coreProperties>
</file>